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360" windowHeight="9675" activeTab="6"/>
  </bookViews>
  <sheets>
    <sheet name="Д" sheetId="1" r:id="rId1"/>
    <sheet name="Ф" sheetId="2" r:id="rId2"/>
    <sheet name="В" sheetId="3" r:id="rId3"/>
    <sheet name="К" sheetId="5" r:id="rId4"/>
    <sheet name="Т" sheetId="9" r:id="rId5"/>
    <sheet name="Б" sheetId="7" r:id="rId6"/>
    <sheet name="П" sheetId="8" r:id="rId7"/>
  </sheets>
  <definedNames>
    <definedName name="_xlnm.Print_Titles" localSheetId="5">Б!$7:$10</definedName>
    <definedName name="_xlnm.Print_Titles" localSheetId="2">В!$7:$11</definedName>
    <definedName name="_xlnm.Print_Titles" localSheetId="0">Д!$7:$10</definedName>
    <definedName name="_xlnm.Print_Area" localSheetId="5">Б!$A$1:$I$27</definedName>
    <definedName name="_xlnm.Print_Area" localSheetId="2">В!$A$1:$P$79</definedName>
    <definedName name="_xlnm.Print_Area" localSheetId="0">Д!$A$1:$F$66</definedName>
    <definedName name="_xlnm.Print_Area" localSheetId="4">Т!$A$1:$Y$25</definedName>
    <definedName name="_xlnm.Print_Area" localSheetId="1">Ф!$A$1:$F$23</definedName>
  </definedNames>
  <calcPr calcId="114210" fullCalcOnLoad="1"/>
</workbook>
</file>

<file path=xl/calcChain.xml><?xml version="1.0" encoding="utf-8"?>
<calcChain xmlns="http://schemas.openxmlformats.org/spreadsheetml/2006/main">
  <c r="V26" i="9"/>
  <c r="U26"/>
  <c r="S26"/>
  <c r="D25" i="2"/>
  <c r="R22" i="9"/>
  <c r="J23"/>
  <c r="K23"/>
  <c r="L23"/>
  <c r="M23"/>
  <c r="N23"/>
  <c r="D16" i="2"/>
  <c r="D15"/>
  <c r="R11" i="9"/>
  <c r="E50" i="1"/>
  <c r="F50"/>
  <c r="D50"/>
  <c r="C59"/>
  <c r="C60"/>
  <c r="C61"/>
  <c r="I11" i="7"/>
  <c r="I22"/>
  <c r="I19"/>
  <c r="J18" i="5"/>
  <c r="J15"/>
  <c r="J14"/>
  <c r="J13"/>
  <c r="J20"/>
  <c r="I24" i="7"/>
  <c r="I28"/>
  <c r="C12" i="2"/>
  <c r="C11"/>
  <c r="F14" i="8"/>
  <c r="H28"/>
  <c r="H29"/>
  <c r="H16"/>
  <c r="H35"/>
  <c r="T23" i="9"/>
  <c r="T27"/>
  <c r="U23"/>
  <c r="U27"/>
  <c r="V23"/>
  <c r="V27"/>
  <c r="S23"/>
  <c r="S27"/>
  <c r="Y18"/>
  <c r="Y19"/>
  <c r="Y20"/>
  <c r="Y21"/>
  <c r="Y22"/>
  <c r="O23"/>
  <c r="C16" i="2"/>
  <c r="C15"/>
  <c r="D17" i="1"/>
  <c r="D16"/>
  <c r="C16"/>
  <c r="D13"/>
  <c r="D12"/>
  <c r="C13"/>
  <c r="C18"/>
  <c r="C17"/>
  <c r="D11"/>
  <c r="C11"/>
  <c r="C12"/>
  <c r="R21" i="9"/>
  <c r="Y12"/>
  <c r="Y13"/>
  <c r="Y14"/>
  <c r="Y15"/>
  <c r="Y16"/>
  <c r="Y17"/>
  <c r="Y11"/>
  <c r="R12"/>
  <c r="R13"/>
  <c r="R14"/>
  <c r="R15"/>
  <c r="R16"/>
  <c r="R17"/>
  <c r="R18"/>
  <c r="R19"/>
  <c r="R20"/>
  <c r="F23"/>
  <c r="G23"/>
  <c r="G27"/>
  <c r="H23"/>
  <c r="H27"/>
  <c r="I23"/>
  <c r="I27"/>
  <c r="P23"/>
  <c r="Q23"/>
  <c r="W23"/>
  <c r="X23"/>
  <c r="R2"/>
  <c r="R23"/>
  <c r="Y23"/>
  <c r="E31" i="1"/>
  <c r="E30"/>
  <c r="E19"/>
  <c r="E39"/>
  <c r="E62"/>
  <c r="E72"/>
  <c r="H22" i="8"/>
  <c r="H20"/>
  <c r="F16" i="2"/>
  <c r="F15"/>
  <c r="E16"/>
  <c r="E15"/>
  <c r="D12"/>
  <c r="D11"/>
  <c r="E12"/>
  <c r="E11"/>
  <c r="F12"/>
  <c r="F11"/>
  <c r="F19" i="1"/>
  <c r="F39"/>
  <c r="F62"/>
  <c r="F72"/>
  <c r="D24"/>
  <c r="D23"/>
  <c r="D28"/>
  <c r="D27"/>
  <c r="C27"/>
  <c r="C29"/>
  <c r="D42"/>
  <c r="D44"/>
  <c r="D48"/>
  <c r="R26" i="9"/>
  <c r="M14" i="5"/>
  <c r="O14"/>
  <c r="M15"/>
  <c r="O15"/>
  <c r="M16"/>
  <c r="O16"/>
  <c r="M17"/>
  <c r="N17"/>
  <c r="O17"/>
  <c r="M18"/>
  <c r="N18"/>
  <c r="O18"/>
  <c r="M19"/>
  <c r="N19"/>
  <c r="O19"/>
  <c r="M20"/>
  <c r="O20"/>
  <c r="O13"/>
  <c r="M13"/>
  <c r="L14"/>
  <c r="L15"/>
  <c r="L16"/>
  <c r="L17"/>
  <c r="L18"/>
  <c r="L19"/>
  <c r="L20"/>
  <c r="H17"/>
  <c r="P17"/>
  <c r="H18"/>
  <c r="H19"/>
  <c r="L13"/>
  <c r="F16"/>
  <c r="N16"/>
  <c r="P19"/>
  <c r="P18"/>
  <c r="R27" i="9"/>
  <c r="C28" i="1"/>
  <c r="F15" i="5"/>
  <c r="N15"/>
  <c r="H15"/>
  <c r="P15"/>
  <c r="F14"/>
  <c r="H16"/>
  <c r="P16"/>
  <c r="D19" i="1"/>
  <c r="D39"/>
  <c r="C39"/>
  <c r="D41"/>
  <c r="D40"/>
  <c r="D2" i="2"/>
  <c r="L2" i="3"/>
  <c r="L2" i="5"/>
  <c r="F2" i="7"/>
  <c r="F2" i="8"/>
  <c r="C58" i="1"/>
  <c r="C57"/>
  <c r="C56"/>
  <c r="C55"/>
  <c r="C54"/>
  <c r="C53"/>
  <c r="C52"/>
  <c r="C51"/>
  <c r="C50"/>
  <c r="C49"/>
  <c r="C48"/>
  <c r="C47"/>
  <c r="C46"/>
  <c r="C45"/>
  <c r="C44"/>
  <c r="C43"/>
  <c r="C42"/>
  <c r="C38"/>
  <c r="C37"/>
  <c r="C36"/>
  <c r="C35"/>
  <c r="C34"/>
  <c r="C33"/>
  <c r="C32"/>
  <c r="C31"/>
  <c r="C30"/>
  <c r="C26"/>
  <c r="C25"/>
  <c r="C24"/>
  <c r="C23"/>
  <c r="C22"/>
  <c r="C21"/>
  <c r="C20"/>
  <c r="C15"/>
  <c r="C14"/>
  <c r="C19"/>
  <c r="N14" i="5"/>
  <c r="H14"/>
  <c r="P14"/>
  <c r="F13"/>
  <c r="D62" i="1"/>
  <c r="D72"/>
  <c r="C40"/>
  <c r="C41"/>
  <c r="H13" i="5"/>
  <c r="P13"/>
  <c r="F20"/>
  <c r="N13"/>
  <c r="C62" i="1"/>
  <c r="C72"/>
  <c r="G9" i="8"/>
  <c r="F9"/>
  <c r="G14"/>
  <c r="G34"/>
  <c r="F34"/>
  <c r="H27"/>
  <c r="H25"/>
  <c r="H21"/>
  <c r="H19"/>
  <c r="H10"/>
  <c r="H11"/>
  <c r="H12"/>
  <c r="H13"/>
  <c r="H34"/>
  <c r="H17"/>
  <c r="H18"/>
  <c r="H23"/>
  <c r="H24"/>
  <c r="H26"/>
  <c r="H30"/>
  <c r="H31"/>
  <c r="H32"/>
  <c r="H33"/>
  <c r="H15"/>
  <c r="H9"/>
  <c r="H14"/>
  <c r="H36"/>
  <c r="N20" i="5"/>
  <c r="H20"/>
  <c r="P20"/>
  <c r="G36" i="8"/>
  <c r="F36"/>
</calcChain>
</file>

<file path=xl/sharedStrings.xml><?xml version="1.0" encoding="utf-8"?>
<sst xmlns="http://schemas.openxmlformats.org/spreadsheetml/2006/main" count="691" uniqueCount="418">
  <si>
    <t>Додаток 1</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</si>
  <si>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</si>
  <si>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</si>
  <si>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</si>
  <si>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</si>
  <si>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</si>
  <si>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</si>
  <si>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</si>
  <si>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</si>
  <si>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</si>
  <si>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</si>
  <si>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</si>
  <si>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Неподаткові надходження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</si>
  <si>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</si>
  <si>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</si>
  <si>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</si>
  <si>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</si>
  <si>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</si>
  <si>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</si>
  <si>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</si>
  <si>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</si>
  <si>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</si>
  <si>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</si>
  <si>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</si>
  <si>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</si>
  <si>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</si>
  <si>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</si>
  <si>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</si>
  <si>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</si>
  <si>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</si>
  <si>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РАЗОМ ДОХОДІВ</t>
  </si>
  <si>
    <t>Офіційні трансферти  </t>
  </si>
  <si>
    <t>Від органів державного управління  </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</si>
  <si>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</si>
  <si>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</si>
  <si>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</si>
  <si>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</si>
  <si>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</si>
  <si>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</si>
  <si>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</si>
  <si>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</si>
  <si>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</si>
  <si>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</si>
  <si>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</si>
  <si>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</si>
  <si>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</si>
  <si>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</si>
  <si>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</si>
  <si>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</si>
  <si>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ВСЬОГО ДОХОДІВ</t>
  </si>
  <si>
    <t>Начальник  фінансового відділу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</si>
  <si>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</si>
  <si>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</si>
  <si>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</si>
  <si>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</si>
  <si>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</si>
  <si>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</si>
  <si>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</si>
  <si>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</si>
  <si>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</si>
  <si>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</si>
  <si>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</si>
  <si>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</si>
  <si>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</si>
  <si>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</si>
  <si>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</si>
  <si>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</si>
  <si>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</si>
  <si>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0100000</t>
  </si>
  <si>
    <t>Корюківська районна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</si>
  <si>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</si>
  <si>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</si>
  <si>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</si>
  <si>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</si>
  <si>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</si>
  <si>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</si>
  <si>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</si>
  <si>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</si>
  <si>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</si>
  <si>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0200000</t>
  </si>
  <si>
    <t>Корюківська РДА</t>
  </si>
  <si>
    <t>0210000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</si>
  <si>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</si>
  <si>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0210180</t>
  </si>
  <si>
    <t>0212010</t>
  </si>
  <si>
    <t>2010</t>
  </si>
  <si>
    <t>0731</t>
  </si>
  <si>
    <t>Багатопрофільна стаціонарна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</si>
  <si>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</si>
  <si>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</si>
  <si>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</si>
  <si>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</si>
  <si>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0763</t>
  </si>
  <si>
    <t>0212152</t>
  </si>
  <si>
    <t>2152</t>
  </si>
  <si>
    <t>Інші програми та заходи у сфері охорони здоров`я</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</si>
  <si>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</si>
  <si>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</si>
  <si>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</si>
  <si>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</si>
  <si>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</si>
  <si>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</si>
  <si>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</si>
  <si>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0213131</t>
  </si>
  <si>
    <t>3131</t>
  </si>
  <si>
    <t>Здійснення заходів та реалізація проектів на виконання Державної цільової соціальної програми `Молодь України`</t>
  </si>
  <si>
    <t>0213242</t>
  </si>
  <si>
    <t>3242</t>
  </si>
  <si>
    <t>1090</t>
  </si>
  <si>
    <t>Інші заходи у сфері соціального захисту і соціального забезпечення</t>
  </si>
  <si>
    <t>0215010</t>
  </si>
  <si>
    <t>5010</t>
  </si>
  <si>
    <t>Проведення спортивної роботи в регіоні</t>
  </si>
  <si>
    <t>0215011</t>
  </si>
  <si>
    <t>5011</t>
  </si>
  <si>
    <t>0810</t>
  </si>
  <si>
    <t>Проведення навчально-тренувальних зборів і змагань з олімпійських видів спорту</t>
  </si>
  <si>
    <t>0215050</t>
  </si>
  <si>
    <t>5050</t>
  </si>
  <si>
    <t>Підтримка фізкультурно-спортивного руху</t>
  </si>
  <si>
    <t>0215051</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</si>
  <si>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</si>
  <si>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</si>
  <si>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0215053</t>
  </si>
  <si>
    <t>5053</t>
  </si>
  <si>
    <t>Фінансова підтримка на утримання місцевих осередків (рад) всеукраїнських організацій фізкультурно-спортивної спрямованості</t>
  </si>
  <si>
    <t>0217322</t>
  </si>
  <si>
    <t>7322</t>
  </si>
  <si>
    <t>0443</t>
  </si>
  <si>
    <t>Будівництво медичних установ та закладів</t>
  </si>
  <si>
    <t>0217610</t>
  </si>
  <si>
    <t>7610</t>
  </si>
  <si>
    <t>0411</t>
  </si>
  <si>
    <t>Сприяння розвитку малого та середнього підприємництва</t>
  </si>
  <si>
    <t>0218110</t>
  </si>
  <si>
    <t>8110</t>
  </si>
  <si>
    <t>0320</t>
  </si>
  <si>
    <t>Заходи із запобігання та ліквідації надзвичайних ситуацій та наслідків стихійного лиха</t>
  </si>
  <si>
    <t>0218220</t>
  </si>
  <si>
    <t>8220</t>
  </si>
  <si>
    <t>0380</t>
  </si>
  <si>
    <t>Заходи та роботи з мобілізаційної підготовки місцевого значення</t>
  </si>
  <si>
    <t>0600000</t>
  </si>
  <si>
    <t>ВОК і Т Корюківської РДА</t>
  </si>
  <si>
    <t>0610000</t>
  </si>
  <si>
    <t>Відділ освіти Корюківської РДА</t>
  </si>
  <si>
    <t>0611020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</si>
  <si>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</si>
  <si>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</si>
  <si>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</si>
  <si>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0611150</t>
  </si>
  <si>
    <t>1150</t>
  </si>
  <si>
    <t>0990</t>
  </si>
  <si>
    <t>Методичне забезпечення діяльності навчальних закладів</t>
  </si>
  <si>
    <t>0611161</t>
  </si>
  <si>
    <t>1161</t>
  </si>
  <si>
    <t>Забезпечення діяльності інших закладів у сфері освіти</t>
  </si>
  <si>
    <t>0611162</t>
  </si>
  <si>
    <t>1162</t>
  </si>
  <si>
    <t>Інші програми та заходи у сфері освіти</t>
  </si>
  <si>
    <t>0614030</t>
  </si>
  <si>
    <t>4030</t>
  </si>
  <si>
    <t>0824</t>
  </si>
  <si>
    <t>Забезпечення діяльності бібліотек</t>
  </si>
  <si>
    <t>0614082</t>
  </si>
  <si>
    <t>4082</t>
  </si>
  <si>
    <t>0829</t>
  </si>
  <si>
    <t>Інші заходи в галузі культури і мистецтва</t>
  </si>
  <si>
    <t>0800000</t>
  </si>
  <si>
    <t>УСЗН Корюківської РДА</t>
  </si>
  <si>
    <t>0810000</t>
  </si>
  <si>
    <t>Управління соціального захисту населення Корюківської районної державної адміністрації</t>
  </si>
  <si>
    <t>0813011</t>
  </si>
  <si>
    <t>3011</t>
  </si>
  <si>
    <t>1030</t>
  </si>
  <si>
    <t>Надання пільг на оплату житлово-комунальних послуг окремим категоріям громадян відповідно до законодавства</t>
  </si>
  <si>
    <t>0813012</t>
  </si>
  <si>
    <t>3012</t>
  </si>
  <si>
    <t>1060</t>
  </si>
  <si>
    <t>Надання субсидій населенню для відшкодування витрат на оплату житлово-комунальних послуг</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</si>
  <si>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</si>
  <si>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</si>
  <si>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</si>
  <si>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</si>
  <si>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</si>
  <si>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</si>
  <si>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</si>
  <si>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</si>
  <si>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</si>
  <si>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</si>
  <si>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</si>
  <si>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</si>
  <si>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</si>
  <si>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</si>
  <si>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</si>
  <si>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</si>
  <si>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</si>
  <si>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</si>
  <si>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</si>
  <si>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</si>
  <si>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</si>
  <si>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</si>
  <si>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</si>
  <si>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</si>
  <si>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</si>
  <si>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</si>
  <si>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</si>
  <si>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</si>
  <si>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</si>
  <si>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1070</t>
  </si>
  <si>
    <t>Пільгове медичне обслуговування осіб, які постраждали внаслідок Чорнобильської катастрофи</t>
  </si>
  <si>
    <t>0813081</t>
  </si>
  <si>
    <t>3081</t>
  </si>
  <si>
    <t>1010</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</si>
  <si>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</si>
  <si>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</si>
  <si>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</si>
  <si>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</si>
  <si>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</si>
  <si>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</si>
  <si>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</si>
  <si>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</si>
  <si>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</si>
  <si>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</si>
  <si>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</si>
  <si>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</si>
  <si>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</si>
  <si>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</si>
  <si>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</si>
  <si>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</si>
  <si>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</si>
  <si>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</si>
  <si>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</si>
  <si>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</si>
  <si>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</si>
  <si>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</si>
  <si>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</si>
  <si>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</si>
  <si>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3700000</t>
  </si>
  <si>
    <t>Фінансовий орган  (в частині  міжбюджетних трансфертів, резервного фонду)</t>
  </si>
  <si>
    <t>3710000</t>
  </si>
  <si>
    <t>3719150</t>
  </si>
  <si>
    <t>9150</t>
  </si>
  <si>
    <t>Інші дотації з місцевого бюджету</t>
  </si>
  <si>
    <t>3719770</t>
  </si>
  <si>
    <t>9770</t>
  </si>
  <si>
    <t xml:space="preserve"> </t>
  </si>
  <si>
    <t>1 Заповнюється у разі прийняття відповідною місцевою радою рішення про застосування програмно-цільового методу у бюджетному процесі.</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</si>
  <si>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</si>
  <si>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t>2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</si>
  <si>
    <t>3 Код функціональної класифікації видатків та кредитування бюджету, затвердженої наказом Міністерства фінансів України від 14.01.2011 № 11 (зі змінами).</t>
  </si>
  <si>
    <t>Код програмної класифікації видатків та кредитування місцевих бюджетів</t>
  </si>
  <si>
    <t>Код ТПКВКМБ / ТКВКБМС</t>
  </si>
  <si>
    <t>грн</t>
  </si>
  <si>
    <t>Код ТПКВКМБ  /  ТКВКБМС</t>
  </si>
  <si>
    <t>Код ФКВКБЗ</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</si>
  <si>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</si>
  <si>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Надання кредитів</t>
  </si>
  <si>
    <t>Кредитування - всього</t>
  </si>
  <si>
    <t>0218830</t>
  </si>
  <si>
    <t>0218831</t>
  </si>
  <si>
    <t>8831</t>
  </si>
  <si>
    <t>0218832</t>
  </si>
  <si>
    <t>8832</t>
  </si>
  <si>
    <t>Корюківської  райдержадміністрації</t>
  </si>
  <si>
    <t>Повернення кредитів</t>
  </si>
  <si>
    <t>Разом</t>
  </si>
  <si>
    <t>Довгострокові кредити індивідуальним забудовникам житла на селі та їх повернення</t>
  </si>
  <si>
    <t>Надання кредиту</t>
  </si>
  <si>
    <t>4113</t>
  </si>
  <si>
    <t>Надання інших внутрішніх кредитів</t>
  </si>
  <si>
    <t>Повернення кредиту</t>
  </si>
  <si>
    <t>4123</t>
  </si>
  <si>
    <t>Повернення інших внутрішніх кредитів</t>
  </si>
  <si>
    <t xml:space="preserve">Інші дотації з місцевого бюджету </t>
  </si>
  <si>
    <t>2</t>
  </si>
  <si>
    <t>3</t>
  </si>
  <si>
    <t>4</t>
  </si>
  <si>
    <t>5</t>
  </si>
  <si>
    <t>Обласний бюджет</t>
  </si>
  <si>
    <t xml:space="preserve">Холминський селищний </t>
  </si>
  <si>
    <t>Б-Слобідський сільський</t>
  </si>
  <si>
    <t>Домашлинський сільський</t>
  </si>
  <si>
    <t>Олександрівський сільський</t>
  </si>
  <si>
    <t>Охрамієвицький сільский</t>
  </si>
  <si>
    <t>Перелюбський сільський</t>
  </si>
  <si>
    <t>Прибинський сільський</t>
  </si>
  <si>
    <t xml:space="preserve">Рибинський сільський </t>
  </si>
  <si>
    <t>Шишківський сільський</t>
  </si>
  <si>
    <t>Додаток 5</t>
  </si>
  <si>
    <t>Корюківський міський</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</si>
  <si>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</si>
  <si>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</si>
  <si>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</si>
  <si>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</si>
  <si>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</si>
  <si>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</si>
  <si>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6</t>
  </si>
  <si>
    <t>7</t>
  </si>
  <si>
    <t>8</t>
  </si>
  <si>
    <t>9</t>
  </si>
  <si>
    <t>Корюківська районна державна адміністрація</t>
  </si>
  <si>
    <t>Управління соціального захисту населення Корюківської райдержадміністрації</t>
  </si>
  <si>
    <t>Додаток 4</t>
  </si>
  <si>
    <t>Додаток 3</t>
  </si>
  <si>
    <t>Найменування головного розпорядника коштів  
згідно з типовою відомчою/тимчасовою класифікацією видатків та кредитування місцевого бюджету</t>
  </si>
  <si>
    <t>Найменування місцевої (регіональної) програми</t>
  </si>
  <si>
    <t>Районна рада</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</si>
  <si>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</si>
  <si>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 xml:space="preserve">Корюківська районна державна адміністрація </t>
  </si>
  <si>
    <t xml:space="preserve">Разом видатків   </t>
  </si>
  <si>
    <t>Додаток 6</t>
  </si>
  <si>
    <t>Додаток 7</t>
  </si>
  <si>
    <t xml:space="preserve">Програма "Фінансова підтримка громадських організацій ветеранів, інвалідів та інших категорій населення" на період 2016-2019 років </t>
  </si>
  <si>
    <t>Програма "Забезпечення медичних закладів Корюківського району медичними кадрами та придбання житла для лікарів на 2018 -2019 роки</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</si>
  <si>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«Діти Корюківщини» на 2017-2021 роки</t>
  </si>
  <si>
    <t>Районна  програма роботи з  обдарованою  молоддю на  2018-2020 роки</t>
  </si>
  <si>
    <t>Програма «Розвиток  фізичної  культури  та спорту» на період до 2020 року</t>
  </si>
  <si>
    <t>Програма розвитку малого і  середнього підприємництва Корюківського району на 2017-2020 роки</t>
  </si>
  <si>
    <t>Програма підтримки індивідуального житлового будівництва та розвитку особистого селянського господарства "Власний дім" на 2016 - 2020 роки</t>
  </si>
  <si>
    <t>Всього бюджет розвитку</t>
  </si>
  <si>
    <t>0217110</t>
  </si>
  <si>
    <t>7110</t>
  </si>
  <si>
    <t>0421</t>
  </si>
  <si>
    <t>Реалізація програм в галузі сільського господарства</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</si>
  <si>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</si>
  <si>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</si>
  <si>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</si>
  <si>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</si>
  <si>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t>
  </si>
  <si>
    <t>Доходи районного бюджету на 2019 рік</t>
  </si>
  <si>
    <t>Фінансування районного бюджету  на 2019 рік</t>
  </si>
  <si>
    <t>0213122</t>
  </si>
  <si>
    <t>Заходи державної політики із забезпечення рівних прав та можливостей жінок та чоловіків</t>
  </si>
  <si>
    <t>0213133</t>
  </si>
  <si>
    <t>Інші заходи та заклади молодіжної політики</t>
  </si>
  <si>
    <t>Розподіл видатків районного бюджету  на 2019 рік</t>
  </si>
  <si>
    <t>Повернення кредитів до районного бюджету та розподіл надання кредитів з районного бюджету в 2019 році</t>
  </si>
  <si>
    <t>Перелік об‘єктів, видатки на які у 2019 році будуть проводитися за рахунок коштів бюджету розвитку</t>
  </si>
  <si>
    <t>Реконструкція приміщення інфекційного відділення Корюківської центральної районної лікарні з застосуванням енергозберігаючих технологій по вул. Шевченка, 101 м. Корюківка</t>
  </si>
  <si>
    <t>Перелік місцевих (регіональних) програм, які фінансуватимуться за рахунок коштів  районного бюджету  в 2019 році</t>
  </si>
  <si>
    <t>Комплексна районна Програма підтримки сім’ї, забезпечення гендерної рівності та протидії торгівлі людьми на 2018-2020 роки</t>
  </si>
  <si>
    <t>Районна цільова програма з національно-патріотичного виховання на 2018-2020 роки</t>
  </si>
  <si>
    <t>0725</t>
  </si>
  <si>
    <t>Програма розвитку архівної справи на 2019 -2021 роки у Корюківському районі</t>
  </si>
  <si>
    <t>Програма покращення матеріально-технічного забезпечення військовозобов’язаних, призваних за мобілізацією, забезпечення проведення заходів з мобілізаційної підготовки, мобілізації, територіальної оборони, призову громадян на строкову військову службу,  навчальних зборів та агітаційних заходів щодо залучення громадян для проходження служби за контрактом в ЗСУ  на 2019 рік</t>
  </si>
  <si>
    <t xml:space="preserve">Районна програма щодо підтримки сталого функціонування та модернізації матеріально-технічної бази закладів первинної медицини на території Корюківського району на 2019 - 2020 роки </t>
  </si>
  <si>
    <t>В. ЄРЕМЕНКО</t>
  </si>
  <si>
    <t>Начальник фінансового відділу</t>
  </si>
  <si>
    <t>(грн)</t>
  </si>
  <si>
    <t xml:space="preserve">Найменування бюджету - одержувача/надавача міжбюджетного трансферту
</t>
  </si>
  <si>
    <t>Трансферти з інших місцевих бюджетів</t>
  </si>
  <si>
    <t>Трансферти іншим бюджетам</t>
  </si>
  <si>
    <t>O2</t>
  </si>
  <si>
    <t>-</t>
  </si>
  <si>
    <t>дотація на:</t>
  </si>
  <si>
    <t xml:space="preserve">субвенції </t>
  </si>
  <si>
    <t>усього</t>
  </si>
  <si>
    <t>О3</t>
  </si>
  <si>
    <t xml:space="preserve"> загального фонду на:</t>
  </si>
  <si>
    <t xml:space="preserve"> спеціального фонду на:</t>
  </si>
  <si>
    <t>загального фонду на:</t>
  </si>
  <si>
    <t>спеціального фонду на:</t>
  </si>
  <si>
    <t>О4</t>
  </si>
  <si>
    <t>найменування трансферту</t>
  </si>
  <si>
    <t>О7</t>
  </si>
  <si>
    <t>Х</t>
  </si>
  <si>
    <t>УСЬОГО</t>
  </si>
  <si>
    <t xml:space="preserve">Міжбюджетні трансферти на 2019 рік  </t>
  </si>
  <si>
    <t>Савинківський сільський</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</si>
  <si>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</si>
  <si>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</si>
  <si>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</si>
  <si>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3122</t>
  </si>
  <si>
    <t>3133</t>
  </si>
  <si>
    <t>0217363</t>
  </si>
  <si>
    <t>7363</t>
  </si>
  <si>
    <t>0490</t>
  </si>
  <si>
    <t>Виконання інвестиційних проектів в рамках здійснення заходів щодо соціально-економічного розвитку окремих територій</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</si>
  <si>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</si>
  <si>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</si>
  <si>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</si>
  <si>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0813087</t>
  </si>
  <si>
    <t>3087</t>
  </si>
  <si>
    <t>Надання допомоги на дітей, які виховуються у багатодітних сім`ях</t>
  </si>
  <si>
    <t>Орган з питань фінансів</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</si>
  <si>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</si>
  <si>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</si>
  <si>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</si>
  <si>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X</t>
  </si>
  <si>
    <t>Усього</t>
  </si>
  <si>
    <t>Капітальні видатки</t>
  </si>
  <si>
    <t xml:space="preserve">Капітальний ремонт корпусів (заміна вікон та дверей на енергозберігаючі) Корюківської центральної районної лікарні (дод. 1)  </t>
  </si>
  <si>
    <t>Співфінансування по обєкту "Капітальний ремонт корпусів (заміна вікон та дверей на енергозберігаючі) Корюківської центральної районної лікарні"</t>
  </si>
  <si>
    <t>Відділ освіти, культури і туризму Корюківської районної державної адміністрації</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</si>
  <si>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</si>
  <si>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</si>
  <si>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</si>
  <si>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</si>
  <si>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 тому числі бюджет розвитку</t>
  </si>
  <si>
    <t>Програма підтримки розвитку вторинної медичної допомоги у Корюківському районі на період 2019-2021 роки</t>
  </si>
  <si>
    <t>Програма розвитку цивільного захисту Корюківського району на 2016-2020 роки</t>
  </si>
  <si>
    <t>Програма фінансового забезпечення діяльності депутатів районної ради по виконання доручень виборців на 2016-2020 роки</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</si>
  <si>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</si>
  <si>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</si>
  <si>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за рахунок відповідної субвенції з державного бюджету</t>
  </si>
  <si>
    <t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t>
  </si>
  <si>
    <t>Придбання медичного обладнання для Корюківської центральної районної лікарні  (дод.2)</t>
  </si>
  <si>
    <t xml:space="preserve">Співфінансування по обєкту "Придбання медичного обладнання для Корюківської центральної районної лікарні"  </t>
  </si>
  <si>
    <t>Капітальний ремонт будівлі Корюківської центральної районної лікарні по вул. Шевченка, 101 м. Корюківка</t>
  </si>
  <si>
    <t>0617363</t>
  </si>
  <si>
    <t xml:space="preserve">Закупівля обладнання будівельного та навчального призначення для закладів загальної середньої освіти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</si>
  <si>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</si>
  <si>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0813221</t>
  </si>
  <si>
    <t>3221</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</si>
  <si>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</si>
  <si>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Грошова компенсація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t>
  </si>
  <si>
    <t>Програма "Почесний громадянин Корюківського району на 2016 - 2020 роки</t>
  </si>
</sst>
</file>

<file path=xl/styles.xml><?xml version="1.0" encoding="utf-8"?>
<styleSheet xmlns="http://schemas.openxmlformats.org/spreadsheetml/2006/main">
  <numFmts count="4">
    <numFmt numFmtId="164" formatCode="_-* #,##0.00&quot;р.&quot;_-;\-* #,##0.00&quot;р.&quot;_-;_-* &quot;-&quot;??&quot;р.&quot;_-;_-@_-"/>
    <numFmt numFmtId="165" formatCode="0.0"/>
    <numFmt numFmtId="166" formatCode="#,##0\ _г_р_н_."/>
    <numFmt numFmtId="167" formatCode="#,##0.00\ _г_р_н_."/>
  </numFmts>
  <fonts count="66">
    <font>
      <sz val="10"/>
      <color theme="1"/>
      <name val="Calibri"/>
      <family val="2"/>
      <charset val="204"/>
      <scheme val="minor"/>
    </font>
    <font>
      <sz val="10"/>
      <color indexed="8"/>
      <name val="Calibri"/>
      <family val="2"/>
      <charset val="204"/>
    </font>
    <font>
      <sz val="10"/>
      <color indexed="8"/>
      <name val="Times New Roman"/>
      <family val="1"/>
      <charset val="204"/>
    </font>
    <font>
      <b/>
      <sz val="10"/>
      <color indexed="8"/>
      <name val="Times New Roman"/>
      <family val="1"/>
      <charset val="204"/>
    </font>
    <font>
      <sz val="10"/>
      <name val="Arial Cyr"/>
      <charset val="204"/>
    </font>
    <font>
      <sz val="11"/>
      <name val="Times New Roman"/>
      <family val="1"/>
      <charset val="204"/>
    </font>
    <font>
      <sz val="14"/>
      <name val="Times New Roman"/>
      <family val="1"/>
      <charset val="204"/>
    </font>
    <font>
      <b/>
      <sz val="14"/>
      <name val="Times New Roman"/>
      <family val="1"/>
      <charset val="204"/>
    </font>
    <font>
      <sz val="10"/>
      <name val="Arial"/>
      <family val="2"/>
      <charset val="204"/>
    </font>
    <font>
      <b/>
      <sz val="11"/>
      <name val="Times New Roman"/>
      <family val="1"/>
      <charset val="204"/>
    </font>
    <font>
      <sz val="10"/>
      <name val="Times New Roman"/>
      <family val="1"/>
      <charset val="204"/>
    </font>
    <font>
      <sz val="12"/>
      <name val="Times New Roman"/>
      <family val="1"/>
      <charset val="204"/>
    </font>
    <font>
      <b/>
      <sz val="10"/>
      <name val="Times New Roman"/>
      <family val="1"/>
      <charset val="204"/>
    </font>
    <font>
      <b/>
      <sz val="8"/>
      <name val="Times New Roman"/>
      <family val="1"/>
      <charset val="204"/>
    </font>
    <font>
      <b/>
      <sz val="16"/>
      <name val="Times New Roman"/>
      <family val="1"/>
      <charset val="204"/>
    </font>
    <font>
      <b/>
      <sz val="18"/>
      <name val="Times New Roman"/>
      <family val="1"/>
      <charset val="204"/>
    </font>
    <font>
      <sz val="8"/>
      <name val="Times New Roman"/>
      <family val="1"/>
      <charset val="204"/>
    </font>
    <font>
      <b/>
      <sz val="14.5"/>
      <name val="Times New Roman"/>
      <family val="1"/>
      <charset val="204"/>
    </font>
    <font>
      <b/>
      <sz val="12"/>
      <color indexed="8"/>
      <name val="Times New Roman"/>
      <family val="1"/>
      <charset val="204"/>
    </font>
    <font>
      <sz val="10"/>
      <color indexed="10"/>
      <name val="Times New Roman"/>
      <family val="1"/>
      <charset val="204"/>
    </font>
    <font>
      <sz val="6"/>
      <name val="Times New Roman"/>
      <family val="1"/>
      <charset val="204"/>
    </font>
    <font>
      <sz val="11"/>
      <color indexed="8"/>
      <name val="Times New Roman"/>
      <family val="1"/>
      <charset val="204"/>
    </font>
    <font>
      <b/>
      <sz val="11"/>
      <color indexed="8"/>
      <name val="Times New Roman"/>
      <family val="1"/>
      <charset val="204"/>
    </font>
    <font>
      <sz val="7"/>
      <color indexed="8"/>
      <name val="Calibri"/>
      <family val="2"/>
      <charset val="204"/>
    </font>
    <font>
      <sz val="8"/>
      <color indexed="8"/>
      <name val="Times New Roman"/>
      <family val="1"/>
      <charset val="204"/>
    </font>
    <font>
      <sz val="7"/>
      <color indexed="8"/>
      <name val="Times New Roman"/>
      <family val="1"/>
      <charset val="204"/>
    </font>
    <font>
      <sz val="12"/>
      <name val="Arial Cyr"/>
      <charset val="204"/>
    </font>
    <font>
      <sz val="7"/>
      <name val="Times New Roman"/>
      <family val="1"/>
      <charset val="204"/>
    </font>
    <font>
      <sz val="11"/>
      <color indexed="8"/>
      <name val="Calibri"/>
      <family val="2"/>
      <charset val="204"/>
    </font>
    <font>
      <sz val="11"/>
      <name val="Arial Cyr"/>
      <charset val="204"/>
    </font>
    <font>
      <sz val="6"/>
      <color indexed="8"/>
      <name val="Calibri"/>
      <family val="2"/>
      <charset val="204"/>
    </font>
    <font>
      <sz val="7"/>
      <color indexed="8"/>
      <name val="Times New Roman"/>
      <family val="1"/>
      <charset val="204"/>
    </font>
    <font>
      <sz val="10"/>
      <color indexed="8"/>
      <name val="Times New Roman"/>
      <family val="1"/>
      <charset val="204"/>
    </font>
    <font>
      <sz val="10"/>
      <color indexed="9"/>
      <name val="Times New Roman"/>
      <family val="1"/>
      <charset val="204"/>
    </font>
    <font>
      <b/>
      <sz val="16"/>
      <color indexed="9"/>
      <name val="Times New Roman"/>
      <family val="1"/>
      <charset val="204"/>
    </font>
    <font>
      <sz val="8"/>
      <color indexed="9"/>
      <name val="Times New Roman"/>
      <family val="1"/>
      <charset val="204"/>
    </font>
    <font>
      <b/>
      <sz val="10"/>
      <color indexed="8"/>
      <name val="Times New Roman"/>
      <family val="1"/>
      <charset val="204"/>
    </font>
    <font>
      <b/>
      <sz val="14"/>
      <color indexed="8"/>
      <name val="Times New Roman"/>
      <family val="1"/>
      <charset val="204"/>
    </font>
    <font>
      <b/>
      <sz val="11"/>
      <color indexed="8"/>
      <name val="Times New Roman"/>
      <family val="1"/>
      <charset val="204"/>
    </font>
    <font>
      <sz val="11"/>
      <color indexed="8"/>
      <name val="Times New Roman"/>
      <family val="1"/>
      <charset val="204"/>
    </font>
    <font>
      <sz val="10"/>
      <color indexed="10"/>
      <name val="Times New Roman"/>
      <family val="1"/>
      <charset val="204"/>
    </font>
    <font>
      <b/>
      <sz val="10"/>
      <color indexed="10"/>
      <name val="Times New Roman"/>
      <family val="1"/>
      <charset val="204"/>
    </font>
    <font>
      <b/>
      <sz val="9"/>
      <color indexed="8"/>
      <name val="Times New Roman"/>
      <family val="1"/>
      <charset val="204"/>
    </font>
    <font>
      <sz val="9"/>
      <color indexed="8"/>
      <name val="Times New Roman"/>
      <family val="1"/>
      <charset val="204"/>
    </font>
    <font>
      <b/>
      <sz val="10"/>
      <color indexed="9"/>
      <name val="Times New Roman"/>
      <family val="1"/>
      <charset val="204"/>
    </font>
    <font>
      <sz val="10"/>
      <name val="Times New Roman Cyr"/>
      <family val="1"/>
      <charset val="204"/>
    </font>
    <font>
      <b/>
      <sz val="14"/>
      <name val="Times New Roman CYR"/>
      <charset val="204"/>
    </font>
    <font>
      <sz val="18"/>
      <name val="Times New Roman Cyr"/>
      <family val="1"/>
      <charset val="204"/>
    </font>
    <font>
      <sz val="12"/>
      <name val="Times New Roman CYR"/>
      <charset val="204"/>
    </font>
    <font>
      <sz val="12"/>
      <name val="Times New Roman CYR"/>
    </font>
    <font>
      <sz val="11"/>
      <name val="Times New Roman Cyr"/>
      <charset val="204"/>
    </font>
    <font>
      <sz val="10"/>
      <name val="Times New Roman Cyr"/>
      <charset val="204"/>
    </font>
    <font>
      <sz val="13"/>
      <name val="Times New Roman"/>
      <family val="1"/>
      <charset val="204"/>
    </font>
    <font>
      <vertAlign val="superscript"/>
      <sz val="11"/>
      <name val="Times New Roman"/>
      <family val="1"/>
      <charset val="204"/>
    </font>
    <font>
      <vertAlign val="superscript"/>
      <sz val="10"/>
      <name val="Times New Roman"/>
      <family val="1"/>
      <charset val="204"/>
    </font>
    <font>
      <sz val="10"/>
      <name val="Arial Cyr"/>
      <family val="2"/>
      <charset val="204"/>
    </font>
    <font>
      <sz val="9"/>
      <name val="Times New Roman Cyr"/>
      <charset val="204"/>
    </font>
    <font>
      <sz val="9"/>
      <name val="Times New Roman"/>
      <family val="1"/>
      <charset val="204"/>
    </font>
    <font>
      <sz val="10"/>
      <name val="Times New Roman CYR"/>
    </font>
    <font>
      <sz val="8"/>
      <name val="Times New Roman Cyr"/>
      <charset val="204"/>
    </font>
    <font>
      <sz val="8"/>
      <name val="Times New Roman CYR"/>
    </font>
    <font>
      <b/>
      <sz val="10"/>
      <name val="Times New Roman CYR"/>
    </font>
    <font>
      <b/>
      <sz val="10"/>
      <color indexed="8"/>
      <name val="Calibri"/>
      <family val="2"/>
      <charset val="204"/>
    </font>
    <font>
      <sz val="8"/>
      <color indexed="8"/>
      <name val="Calibri"/>
      <family val="2"/>
      <charset val="204"/>
    </font>
    <font>
      <sz val="12"/>
      <color indexed="10"/>
      <name val="Times New Roman"/>
      <family val="1"/>
      <charset val="204"/>
    </font>
    <font>
      <sz val="10"/>
      <color theme="1"/>
      <name val="Calibri"/>
      <family val="2"/>
      <charset val="204"/>
      <scheme val="minor"/>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9">
    <xf numFmtId="0" fontId="0" fillId="0" borderId="0"/>
    <xf numFmtId="0" fontId="8" fillId="0" borderId="0"/>
    <xf numFmtId="164" fontId="4" fillId="0" borderId="0" applyFont="0" applyFill="0" applyBorder="0" applyAlignment="0" applyProtection="0"/>
    <xf numFmtId="0" fontId="4" fillId="0" borderId="0"/>
    <xf numFmtId="0" fontId="65" fillId="0" borderId="0"/>
    <xf numFmtId="0" fontId="8" fillId="0" borderId="0" applyNumberFormat="0" applyFont="0" applyFill="0" applyBorder="0" applyAlignment="0" applyProtection="0">
      <alignment vertical="top"/>
    </xf>
    <xf numFmtId="0" fontId="8" fillId="0" borderId="0"/>
    <xf numFmtId="0" fontId="8" fillId="0" borderId="0"/>
    <xf numFmtId="9" fontId="4" fillId="0" borderId="0" applyFont="0" applyFill="0" applyBorder="0" applyAlignment="0" applyProtection="0"/>
  </cellStyleXfs>
  <cellXfs count="337">
    <xf numFmtId="0" fontId="0" fillId="0" borderId="0" xfId="0"/>
    <xf numFmtId="0" fontId="0" fillId="0" borderId="0" xfId="0" applyFont="1"/>
    <xf numFmtId="0" fontId="2" fillId="0" borderId="0" xfId="0" applyFont="1"/>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2" fontId="3" fillId="2" borderId="1" xfId="0" applyNumberFormat="1" applyFont="1" applyFill="1" applyBorder="1" applyAlignment="1">
      <alignment vertical="center"/>
    </xf>
    <xf numFmtId="2" fontId="3"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2" fontId="2" fillId="2" borderId="1" xfId="0" applyNumberFormat="1" applyFont="1" applyFill="1" applyBorder="1" applyAlignment="1">
      <alignment vertical="center"/>
    </xf>
    <xf numFmtId="2" fontId="2" fillId="0" borderId="1" xfId="0" applyNumberFormat="1"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0" borderId="0" xfId="0" applyFont="1" applyAlignment="1">
      <alignment horizontal="left"/>
    </xf>
    <xf numFmtId="0" fontId="12" fillId="0" borderId="0" xfId="3" applyFont="1" applyFill="1" applyAlignment="1" applyProtection="1">
      <alignment vertical="top" wrapText="1"/>
      <protection locked="0"/>
    </xf>
    <xf numFmtId="0" fontId="7" fillId="0" borderId="0" xfId="3" applyFont="1" applyAlignment="1" applyProtection="1">
      <alignment wrapText="1"/>
      <protection locked="0"/>
    </xf>
    <xf numFmtId="0" fontId="21" fillId="0" borderId="0" xfId="0" applyFont="1"/>
    <xf numFmtId="0" fontId="22" fillId="0" borderId="0" xfId="0" applyFont="1" applyAlignment="1">
      <alignment horizontal="left"/>
    </xf>
    <xf numFmtId="0" fontId="22" fillId="0" borderId="0" xfId="0" applyFont="1" applyAlignment="1">
      <alignment horizontal="right"/>
    </xf>
    <xf numFmtId="0" fontId="2" fillId="0" borderId="0" xfId="0" applyFont="1" applyAlignment="1">
      <alignment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2" fillId="0" borderId="1" xfId="0" quotePrefix="1" applyFont="1" applyBorder="1" applyAlignment="1">
      <alignment horizontal="center" vertical="center" wrapText="1"/>
    </xf>
    <xf numFmtId="2" fontId="2" fillId="0" borderId="1" xfId="0" quotePrefix="1" applyNumberFormat="1" applyFont="1" applyBorder="1" applyAlignment="1">
      <alignment horizontal="center" vertical="center" wrapText="1"/>
    </xf>
    <xf numFmtId="2" fontId="2" fillId="0" borderId="1" xfId="0" quotePrefix="1" applyNumberFormat="1" applyFont="1" applyBorder="1" applyAlignment="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0" fontId="25" fillId="0" borderId="0" xfId="0" applyFont="1"/>
    <xf numFmtId="2" fontId="2" fillId="0" borderId="1" xfId="0" applyNumberFormat="1" applyFont="1" applyBorder="1" applyAlignment="1">
      <alignment horizontal="center" vertical="center" wrapText="1"/>
    </xf>
    <xf numFmtId="0" fontId="2" fillId="0" borderId="0" xfId="0" applyFont="1" applyAlignment="1"/>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0" borderId="0" xfId="0" applyFont="1"/>
    <xf numFmtId="0" fontId="13" fillId="0" borderId="0" xfId="3" applyFont="1" applyFill="1" applyAlignment="1" applyProtection="1">
      <alignment vertical="top" wrapText="1"/>
      <protection locked="0"/>
    </xf>
    <xf numFmtId="0" fontId="23" fillId="0" borderId="0" xfId="0" applyFont="1"/>
    <xf numFmtId="0" fontId="3" fillId="0" borderId="1" xfId="0" quotePrefix="1" applyFont="1" applyBorder="1" applyAlignment="1">
      <alignment vertical="center" wrapText="1"/>
    </xf>
    <xf numFmtId="0" fontId="2" fillId="0" borderId="1" xfId="0" quotePrefix="1" applyFont="1" applyBorder="1" applyAlignment="1">
      <alignment vertical="center" wrapText="1"/>
    </xf>
    <xf numFmtId="0" fontId="3" fillId="2" borderId="1" xfId="0" quotePrefix="1" applyFont="1" applyFill="1" applyBorder="1" applyAlignment="1">
      <alignment vertical="center" wrapText="1"/>
    </xf>
    <xf numFmtId="0" fontId="9" fillId="0" borderId="0" xfId="3" applyFont="1" applyFill="1" applyAlignment="1">
      <alignment horizontal="left"/>
    </xf>
    <xf numFmtId="0" fontId="10" fillId="0" borderId="1" xfId="3" applyFont="1" applyBorder="1" applyAlignment="1">
      <alignment horizontal="justify" vertical="center" wrapText="1"/>
    </xf>
    <xf numFmtId="0" fontId="12" fillId="0" borderId="0" xfId="3" applyFont="1" applyAlignment="1">
      <alignment vertical="center" wrapText="1"/>
    </xf>
    <xf numFmtId="0" fontId="10" fillId="0" borderId="0" xfId="3" applyFont="1" applyAlignment="1">
      <alignment vertical="center" wrapText="1"/>
    </xf>
    <xf numFmtId="0" fontId="10" fillId="0" borderId="0" xfId="3" applyFont="1" applyAlignment="1">
      <alignment horizontal="center" vertical="center" wrapText="1"/>
    </xf>
    <xf numFmtId="0" fontId="12" fillId="3" borderId="1" xfId="3" applyFont="1" applyFill="1" applyBorder="1" applyAlignment="1">
      <alignment horizontal="center" vertical="center" wrapText="1"/>
    </xf>
    <xf numFmtId="2" fontId="2" fillId="0" borderId="0" xfId="0" applyNumberFormat="1" applyFont="1"/>
    <xf numFmtId="2" fontId="10" fillId="0" borderId="0" xfId="3" applyNumberFormat="1" applyFont="1" applyAlignment="1">
      <alignment horizontal="center"/>
    </xf>
    <xf numFmtId="0" fontId="10" fillId="0" borderId="0" xfId="3" applyFont="1" applyAlignment="1">
      <alignment horizontal="center"/>
    </xf>
    <xf numFmtId="0" fontId="27" fillId="0" borderId="0" xfId="3" applyFont="1" applyFill="1"/>
    <xf numFmtId="0" fontId="19" fillId="0" borderId="0" xfId="3" applyFont="1" applyFill="1" applyBorder="1"/>
    <xf numFmtId="0" fontId="4" fillId="0" borderId="0" xfId="3" applyFill="1"/>
    <xf numFmtId="0" fontId="9" fillId="3" borderId="1" xfId="3" applyFont="1" applyFill="1" applyBorder="1" applyAlignment="1">
      <alignment horizontal="center" vertical="center" wrapText="1"/>
    </xf>
    <xf numFmtId="0" fontId="9" fillId="3" borderId="1" xfId="3" applyFont="1" applyFill="1" applyBorder="1" applyAlignment="1">
      <alignment horizontal="left" vertical="center" wrapText="1"/>
    </xf>
    <xf numFmtId="0" fontId="11" fillId="0" borderId="0" xfId="3" applyFont="1" applyFill="1" applyBorder="1" applyAlignment="1">
      <alignment horizontal="center"/>
    </xf>
    <xf numFmtId="0" fontId="15" fillId="0" borderId="0" xfId="3" applyFont="1" applyFill="1" applyBorder="1" applyAlignment="1" applyProtection="1">
      <alignment horizontal="center" vertical="center" wrapText="1"/>
      <protection locked="0"/>
    </xf>
    <xf numFmtId="0" fontId="0" fillId="0" borderId="0" xfId="0" applyFill="1"/>
    <xf numFmtId="0" fontId="7" fillId="0" borderId="0" xfId="3" applyFont="1" applyFill="1" applyAlignment="1" applyProtection="1">
      <alignment wrapText="1"/>
      <protection locked="0"/>
    </xf>
    <xf numFmtId="0" fontId="4" fillId="0" borderId="0" xfId="3"/>
    <xf numFmtId="0" fontId="10" fillId="0" borderId="0" xfId="3" applyFont="1"/>
    <xf numFmtId="0" fontId="6" fillId="0" borderId="0" xfId="3" applyFont="1" applyFill="1"/>
    <xf numFmtId="0" fontId="7" fillId="0" borderId="0" xfId="3" applyFont="1" applyFill="1"/>
    <xf numFmtId="0" fontId="10" fillId="0" borderId="0" xfId="6" applyFont="1"/>
    <xf numFmtId="0" fontId="10" fillId="0" borderId="0" xfId="3" applyFont="1" applyFill="1"/>
    <xf numFmtId="0" fontId="10" fillId="0" borderId="0" xfId="3" applyFont="1" applyProtection="1">
      <protection locked="0"/>
    </xf>
    <xf numFmtId="0" fontId="10" fillId="0" borderId="0" xfId="3" applyFont="1" applyAlignment="1" applyProtection="1">
      <alignment horizontal="left" vertical="top" wrapText="1"/>
      <protection locked="0"/>
    </xf>
    <xf numFmtId="0" fontId="15" fillId="0" borderId="0" xfId="3" applyFont="1" applyBorder="1" applyAlignment="1" applyProtection="1">
      <alignment horizontal="center" vertical="center"/>
      <protection locked="0"/>
    </xf>
    <xf numFmtId="0" fontId="11" fillId="0" borderId="0" xfId="3" applyFont="1" applyBorder="1" applyAlignment="1">
      <alignment horizontal="center"/>
    </xf>
    <xf numFmtId="3" fontId="10" fillId="0" borderId="0" xfId="3" applyNumberFormat="1" applyFont="1" applyFill="1"/>
    <xf numFmtId="49" fontId="10" fillId="0" borderId="0" xfId="3" applyNumberFormat="1" applyFont="1" applyFill="1" applyAlignment="1">
      <alignment horizontal="center"/>
    </xf>
    <xf numFmtId="49" fontId="10" fillId="0" borderId="0" xfId="3" applyNumberFormat="1" applyFont="1" applyFill="1"/>
    <xf numFmtId="0" fontId="19" fillId="0" borderId="0" xfId="3" applyFont="1" applyFill="1"/>
    <xf numFmtId="165" fontId="10" fillId="0" borderId="0" xfId="3" applyNumberFormat="1" applyFont="1" applyFill="1" applyProtection="1">
      <protection locked="0"/>
    </xf>
    <xf numFmtId="49" fontId="10" fillId="0" borderId="0" xfId="3" applyNumberFormat="1" applyFont="1" applyFill="1" applyAlignment="1" applyProtection="1">
      <alignment horizontal="center"/>
      <protection locked="0"/>
    </xf>
    <xf numFmtId="165" fontId="10" fillId="0" borderId="0" xfId="3" applyNumberFormat="1" applyFont="1" applyProtection="1">
      <protection locked="0"/>
    </xf>
    <xf numFmtId="0" fontId="10" fillId="0" borderId="0" xfId="3" applyFont="1" applyAlignment="1">
      <alignment horizontal="left" vertical="top" wrapText="1"/>
    </xf>
    <xf numFmtId="0" fontId="10" fillId="0" borderId="0" xfId="3" applyFont="1" applyFill="1" applyBorder="1"/>
    <xf numFmtId="0" fontId="12" fillId="0" borderId="0" xfId="3" applyFont="1" applyFill="1"/>
    <xf numFmtId="0" fontId="14" fillId="0" borderId="0" xfId="3" applyFont="1" applyAlignment="1">
      <alignment horizontal="center"/>
    </xf>
    <xf numFmtId="0" fontId="7" fillId="0" borderId="0" xfId="3" applyFont="1" applyAlignment="1">
      <alignment horizontal="center"/>
    </xf>
    <xf numFmtId="3" fontId="9" fillId="0" borderId="0" xfId="3" applyNumberFormat="1" applyFont="1" applyFill="1"/>
    <xf numFmtId="0" fontId="28" fillId="0" borderId="0" xfId="0" applyFont="1" applyFill="1"/>
    <xf numFmtId="0" fontId="28" fillId="0" borderId="0" xfId="0" applyFont="1"/>
    <xf numFmtId="3" fontId="5" fillId="0" borderId="0" xfId="3" applyNumberFormat="1" applyFont="1" applyFill="1" applyBorder="1" applyAlignment="1">
      <alignment horizontal="right"/>
    </xf>
    <xf numFmtId="3" fontId="5" fillId="0" borderId="0" xfId="3" applyNumberFormat="1" applyFont="1" applyFill="1"/>
    <xf numFmtId="0" fontId="29" fillId="0" borderId="0" xfId="3" applyFont="1" applyFill="1"/>
    <xf numFmtId="3" fontId="12" fillId="0" borderId="0" xfId="3" applyNumberFormat="1" applyFont="1" applyFill="1" applyBorder="1" applyAlignment="1">
      <alignment horizontal="right" vertical="center" wrapText="1"/>
    </xf>
    <xf numFmtId="3" fontId="12" fillId="0" borderId="0" xfId="3" applyNumberFormat="1" applyFont="1" applyFill="1"/>
    <xf numFmtId="0" fontId="1" fillId="0" borderId="0" xfId="0" applyFont="1" applyFill="1"/>
    <xf numFmtId="0" fontId="1" fillId="0" borderId="0" xfId="0" applyFont="1"/>
    <xf numFmtId="3" fontId="10" fillId="0" borderId="0" xfId="3" applyNumberFormat="1" applyFont="1" applyFill="1" applyBorder="1" applyAlignment="1">
      <alignment horizontal="right"/>
    </xf>
    <xf numFmtId="0" fontId="4" fillId="0" borderId="0" xfId="3" applyFont="1" applyFill="1"/>
    <xf numFmtId="3" fontId="10" fillId="0" borderId="0" xfId="3" applyNumberFormat="1" applyFont="1" applyFill="1" applyBorder="1" applyAlignment="1">
      <alignment horizontal="right" vertical="center" wrapText="1"/>
    </xf>
    <xf numFmtId="3" fontId="19" fillId="0" borderId="0" xfId="3" applyNumberFormat="1" applyFont="1" applyFill="1" applyBorder="1" applyAlignment="1">
      <alignment horizontal="right"/>
    </xf>
    <xf numFmtId="0" fontId="11" fillId="0" borderId="0" xfId="0" applyFont="1" applyFill="1" applyBorder="1" applyAlignment="1">
      <alignment vertical="top" wrapText="1"/>
    </xf>
    <xf numFmtId="0" fontId="0" fillId="0" borderId="0" xfId="0" applyFont="1" applyFill="1"/>
    <xf numFmtId="49" fontId="20" fillId="0" borderId="1" xfId="3" applyNumberFormat="1" applyFont="1" applyBorder="1" applyAlignment="1" applyProtection="1">
      <alignment horizontal="center" vertical="center" wrapText="1"/>
      <protection locked="0"/>
    </xf>
    <xf numFmtId="0" fontId="20" fillId="0" borderId="0" xfId="3" applyFont="1" applyFill="1"/>
    <xf numFmtId="0" fontId="30" fillId="0" borderId="0" xfId="0" applyFont="1" applyFill="1"/>
    <xf numFmtId="0" fontId="30" fillId="0" borderId="0" xfId="0" applyFont="1"/>
    <xf numFmtId="49" fontId="27" fillId="0" borderId="1" xfId="3" applyNumberFormat="1" applyFont="1" applyBorder="1" applyAlignment="1" applyProtection="1">
      <alignment horizontal="center" vertical="center" wrapText="1"/>
      <protection locked="0"/>
    </xf>
    <xf numFmtId="0" fontId="27" fillId="0" borderId="1" xfId="3" applyFont="1" applyBorder="1" applyAlignment="1" applyProtection="1">
      <alignment horizontal="center" vertical="center" wrapText="1"/>
      <protection locked="0"/>
    </xf>
    <xf numFmtId="0" fontId="27" fillId="0" borderId="1" xfId="3" applyFont="1" applyBorder="1" applyAlignment="1">
      <alignment horizontal="center" vertical="center" wrapText="1"/>
    </xf>
    <xf numFmtId="0" fontId="31" fillId="0" borderId="1" xfId="3" applyFont="1" applyBorder="1" applyAlignment="1" applyProtection="1">
      <alignment horizontal="center" vertical="center" wrapText="1"/>
      <protection locked="0"/>
    </xf>
    <xf numFmtId="0" fontId="31" fillId="0" borderId="0" xfId="3" applyFont="1" applyFill="1" applyBorder="1" applyAlignment="1" applyProtection="1">
      <alignment horizontal="center" vertical="center" wrapText="1"/>
      <protection locked="0"/>
    </xf>
    <xf numFmtId="0" fontId="23" fillId="0" borderId="0" xfId="0" applyFont="1" applyFill="1"/>
    <xf numFmtId="49" fontId="20" fillId="0" borderId="0" xfId="3" applyNumberFormat="1" applyFont="1" applyFill="1" applyBorder="1" applyAlignment="1" applyProtection="1">
      <alignment horizontal="center" vertical="center" wrapText="1"/>
      <protection locked="0"/>
    </xf>
    <xf numFmtId="49" fontId="12" fillId="3" borderId="1" xfId="3" applyNumberFormat="1" applyFont="1" applyFill="1" applyBorder="1" applyAlignment="1">
      <alignment horizontal="center" vertical="center"/>
    </xf>
    <xf numFmtId="49" fontId="9" fillId="3" borderId="1" xfId="3" applyNumberFormat="1" applyFont="1" applyFill="1" applyBorder="1" applyAlignment="1">
      <alignment horizontal="center" vertical="center"/>
    </xf>
    <xf numFmtId="49" fontId="9" fillId="3" borderId="1" xfId="3" applyNumberFormat="1" applyFont="1" applyFill="1" applyBorder="1" applyAlignment="1" applyProtection="1">
      <alignment horizontal="center" vertical="center" wrapText="1"/>
      <protection locked="0"/>
    </xf>
    <xf numFmtId="2" fontId="21" fillId="0" borderId="0" xfId="0" applyNumberFormat="1" applyFont="1"/>
    <xf numFmtId="0" fontId="32" fillId="0" borderId="0" xfId="0" applyFont="1"/>
    <xf numFmtId="2" fontId="33" fillId="0" borderId="0" xfId="0" applyNumberFormat="1" applyFont="1"/>
    <xf numFmtId="0" fontId="32" fillId="0" borderId="0" xfId="6" applyFont="1"/>
    <xf numFmtId="0" fontId="36" fillId="0" borderId="0" xfId="3" applyFont="1" applyAlignment="1">
      <alignment vertical="center" wrapText="1"/>
    </xf>
    <xf numFmtId="0" fontId="32" fillId="0" borderId="0" xfId="3" applyFont="1" applyAlignment="1">
      <alignment horizontal="center" vertical="center" wrapText="1"/>
    </xf>
    <xf numFmtId="0" fontId="32" fillId="0" borderId="0" xfId="3" applyFont="1" applyAlignment="1">
      <alignment vertical="center" wrapText="1"/>
    </xf>
    <xf numFmtId="0" fontId="32" fillId="0" borderId="0" xfId="0" applyFont="1" applyAlignment="1">
      <alignment wrapText="1"/>
    </xf>
    <xf numFmtId="0" fontId="36" fillId="0" borderId="0" xfId="6" applyFont="1" applyAlignment="1">
      <alignment horizontal="center" wrapText="1"/>
    </xf>
    <xf numFmtId="0" fontId="32" fillId="0" borderId="0" xfId="6" applyFont="1" applyAlignment="1">
      <alignment horizontal="right"/>
    </xf>
    <xf numFmtId="4" fontId="32" fillId="0" borderId="0" xfId="0" applyNumberFormat="1" applyFont="1"/>
    <xf numFmtId="166" fontId="32" fillId="0" borderId="0" xfId="0" applyNumberFormat="1" applyFont="1" applyAlignment="1">
      <alignment horizontal="center"/>
    </xf>
    <xf numFmtId="0" fontId="38" fillId="0" borderId="0" xfId="3" applyFont="1" applyFill="1"/>
    <xf numFmtId="0" fontId="39" fillId="0" borderId="0" xfId="3" applyFont="1" applyFill="1"/>
    <xf numFmtId="0" fontId="39" fillId="0" borderId="0" xfId="3" applyFont="1"/>
    <xf numFmtId="2" fontId="39" fillId="0" borderId="0" xfId="3" applyNumberFormat="1" applyFont="1" applyAlignment="1">
      <alignment horizontal="center"/>
    </xf>
    <xf numFmtId="0" fontId="39" fillId="0" borderId="0" xfId="0" applyFont="1"/>
    <xf numFmtId="0" fontId="39" fillId="0" borderId="0" xfId="3" applyFont="1" applyAlignment="1">
      <alignment horizontal="center"/>
    </xf>
    <xf numFmtId="0" fontId="32" fillId="0" borderId="0" xfId="0" applyFont="1" applyAlignment="1">
      <alignment horizontal="center"/>
    </xf>
    <xf numFmtId="0" fontId="10" fillId="0" borderId="1" xfId="3" applyNumberFormat="1" applyFont="1" applyFill="1" applyBorder="1" applyAlignment="1" applyProtection="1">
      <alignment horizontal="justify" vertical="center" wrapText="1"/>
    </xf>
    <xf numFmtId="0" fontId="12" fillId="3" borderId="1" xfId="3" applyFont="1" applyFill="1" applyBorder="1" applyAlignment="1">
      <alignment horizontal="justify" vertical="center" wrapText="1"/>
    </xf>
    <xf numFmtId="0" fontId="10" fillId="0" borderId="2" xfId="3" applyFont="1" applyFill="1" applyBorder="1" applyAlignment="1">
      <alignment horizontal="justify" vertical="center" wrapText="1"/>
    </xf>
    <xf numFmtId="0" fontId="10" fillId="4" borderId="2" xfId="3" applyNumberFormat="1" applyFont="1" applyFill="1" applyBorder="1" applyAlignment="1" applyProtection="1">
      <alignment horizontal="justify" vertical="center" wrapText="1"/>
    </xf>
    <xf numFmtId="0" fontId="10" fillId="4" borderId="3" xfId="3" applyNumberFormat="1" applyFont="1" applyFill="1" applyBorder="1" applyAlignment="1" applyProtection="1">
      <alignment horizontal="justify" vertical="center" wrapText="1"/>
    </xf>
    <xf numFmtId="2" fontId="40" fillId="0" borderId="0" xfId="0" applyNumberFormat="1" applyFont="1"/>
    <xf numFmtId="2" fontId="40" fillId="0" borderId="1" xfId="0" applyNumberFormat="1" applyFont="1" applyBorder="1" applyAlignment="1">
      <alignment vertical="center"/>
    </xf>
    <xf numFmtId="2" fontId="41" fillId="0" borderId="1" xfId="0" applyNumberFormat="1" applyFont="1" applyBorder="1" applyAlignment="1">
      <alignment vertical="center"/>
    </xf>
    <xf numFmtId="0" fontId="2" fillId="3" borderId="0" xfId="0" applyFont="1" applyFill="1"/>
    <xf numFmtId="0" fontId="33" fillId="0" borderId="0" xfId="0" applyFont="1" applyFill="1"/>
    <xf numFmtId="0" fontId="2" fillId="0" borderId="0" xfId="0" applyFont="1" applyFill="1"/>
    <xf numFmtId="0" fontId="34" fillId="0" borderId="0" xfId="3" applyFont="1" applyFill="1" applyBorder="1" applyAlignment="1" applyProtection="1">
      <alignment vertical="center" wrapText="1"/>
      <protection locked="0"/>
    </xf>
    <xf numFmtId="0" fontId="14" fillId="0" borderId="0" xfId="3" applyFont="1" applyFill="1" applyBorder="1" applyAlignment="1" applyProtection="1">
      <alignment vertical="center" wrapText="1"/>
      <protection locked="0"/>
    </xf>
    <xf numFmtId="0" fontId="35" fillId="0" borderId="0" xfId="0" applyFont="1" applyFill="1"/>
    <xf numFmtId="0" fontId="24" fillId="0" borderId="0" xfId="0" applyFont="1" applyFill="1"/>
    <xf numFmtId="2" fontId="33" fillId="0" borderId="0" xfId="0" applyNumberFormat="1" applyFont="1" applyFill="1"/>
    <xf numFmtId="0" fontId="43" fillId="0" borderId="0" xfId="0" applyFont="1"/>
    <xf numFmtId="2" fontId="10" fillId="0" borderId="1" xfId="0" quotePrefix="1" applyNumberFormat="1" applyFont="1" applyBorder="1" applyAlignment="1">
      <alignment vertical="center" wrapText="1"/>
    </xf>
    <xf numFmtId="2" fontId="10" fillId="0" borderId="1" xfId="0" applyNumberFormat="1" applyFont="1" applyBorder="1" applyAlignment="1">
      <alignment vertical="center"/>
    </xf>
    <xf numFmtId="0" fontId="44" fillId="0" borderId="0" xfId="0" applyFont="1" applyFill="1"/>
    <xf numFmtId="0" fontId="3" fillId="0" borderId="0" xfId="0" applyFont="1" applyFill="1"/>
    <xf numFmtId="0" fontId="3" fillId="0" borderId="0" xfId="0" applyFont="1"/>
    <xf numFmtId="0" fontId="10" fillId="0" borderId="0" xfId="0" applyFont="1" applyFill="1"/>
    <xf numFmtId="0" fontId="10" fillId="0" borderId="0" xfId="0" applyFont="1" applyFill="1" applyAlignment="1">
      <alignment wrapText="1"/>
    </xf>
    <xf numFmtId="0" fontId="10" fillId="0" borderId="0" xfId="0" applyFont="1" applyFill="1" applyBorder="1"/>
    <xf numFmtId="0" fontId="4" fillId="0" borderId="0" xfId="0" applyFont="1" applyFill="1"/>
    <xf numFmtId="0" fontId="11" fillId="0" borderId="0" xfId="0" applyFont="1" applyFill="1" applyAlignment="1" applyProtection="1">
      <alignment horizontal="left" vertical="center" wrapText="1"/>
    </xf>
    <xf numFmtId="0" fontId="45" fillId="0" borderId="0" xfId="0" applyFont="1" applyFill="1" applyAlignment="1">
      <alignment horizontal="center" vertical="center" wrapText="1"/>
    </xf>
    <xf numFmtId="0" fontId="46" fillId="0" borderId="0" xfId="0" applyFont="1" applyFill="1" applyAlignment="1">
      <alignment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 xfId="0" applyFont="1" applyFill="1" applyBorder="1" applyAlignment="1">
      <alignment horizontal="right"/>
    </xf>
    <xf numFmtId="0" fontId="11" fillId="0" borderId="1" xfId="1" applyFont="1" applyFill="1" applyBorder="1" applyAlignment="1">
      <alignment horizontal="right"/>
    </xf>
    <xf numFmtId="0" fontId="11" fillId="0" borderId="4" xfId="1" applyFont="1" applyFill="1" applyBorder="1" applyAlignment="1">
      <alignment horizontal="center"/>
    </xf>
    <xf numFmtId="0" fontId="11" fillId="0" borderId="0" xfId="0" applyFont="1" applyFill="1"/>
    <xf numFmtId="0" fontId="50" fillId="0" borderId="1" xfId="0" applyFont="1" applyFill="1" applyBorder="1" applyAlignment="1">
      <alignment horizontal="right"/>
    </xf>
    <xf numFmtId="0" fontId="5" fillId="0" borderId="1" xfId="1" applyFont="1" applyFill="1" applyBorder="1" applyAlignment="1">
      <alignment horizontal="right"/>
    </xf>
    <xf numFmtId="0" fontId="5" fillId="0" borderId="4" xfId="1" applyFont="1" applyFill="1" applyBorder="1" applyAlignment="1">
      <alignment horizontal="center"/>
    </xf>
    <xf numFmtId="0" fontId="51" fillId="0" borderId="2" xfId="0" applyFont="1" applyFill="1" applyBorder="1" applyAlignment="1">
      <alignment horizontal="right"/>
    </xf>
    <xf numFmtId="0" fontId="5" fillId="0" borderId="2" xfId="1" applyFont="1" applyFill="1" applyBorder="1" applyAlignment="1">
      <alignment horizontal="right" wrapText="1"/>
    </xf>
    <xf numFmtId="0" fontId="5" fillId="0" borderId="5" xfId="1" applyFont="1" applyFill="1" applyBorder="1" applyAlignment="1">
      <alignment horizontal="center"/>
    </xf>
    <xf numFmtId="0" fontId="52" fillId="0" borderId="1" xfId="0" applyFont="1" applyFill="1" applyBorder="1" applyAlignment="1">
      <alignment horizontal="center" vertical="center" wrapText="1"/>
    </xf>
    <xf numFmtId="0" fontId="51" fillId="0" borderId="0" xfId="0" applyFont="1" applyFill="1" applyBorder="1" applyAlignment="1">
      <alignment horizontal="right"/>
    </xf>
    <xf numFmtId="0" fontId="5" fillId="0" borderId="0" xfId="1" applyFont="1" applyFill="1" applyBorder="1" applyAlignment="1">
      <alignment horizontal="right" wrapText="1"/>
    </xf>
    <xf numFmtId="0" fontId="5" fillId="0" borderId="0" xfId="1" applyFont="1" applyFill="1" applyBorder="1" applyAlignment="1">
      <alignment horizontal="center"/>
    </xf>
    <xf numFmtId="0" fontId="51" fillId="0" borderId="6" xfId="0" applyFont="1" applyFill="1" applyBorder="1" applyAlignment="1">
      <alignment horizontal="right"/>
    </xf>
    <xf numFmtId="0" fontId="5" fillId="0" borderId="6" xfId="1" applyFont="1" applyFill="1" applyBorder="1" applyAlignment="1">
      <alignment horizontal="right" wrapText="1"/>
    </xf>
    <xf numFmtId="0" fontId="5" fillId="0" borderId="7" xfId="1" applyFont="1" applyFill="1" applyBorder="1" applyAlignment="1">
      <alignment horizontal="center"/>
    </xf>
    <xf numFmtId="0" fontId="10" fillId="0" borderId="1" xfId="0" applyFont="1" applyFill="1" applyBorder="1" applyAlignment="1">
      <alignment horizontal="right"/>
    </xf>
    <xf numFmtId="0" fontId="10" fillId="0" borderId="1" xfId="0" applyFont="1" applyFill="1" applyBorder="1"/>
    <xf numFmtId="0" fontId="10" fillId="0" borderId="4" xfId="0" applyFont="1" applyFill="1" applyBorder="1"/>
    <xf numFmtId="0" fontId="10" fillId="0" borderId="0" xfId="0" applyFont="1" applyFill="1" applyBorder="1" applyAlignment="1">
      <alignment horizontal="right"/>
    </xf>
    <xf numFmtId="0" fontId="10" fillId="0" borderId="0" xfId="0" applyFont="1" applyFill="1" applyBorder="1" applyAlignment="1">
      <alignment horizontal="left"/>
    </xf>
    <xf numFmtId="2" fontId="55" fillId="0" borderId="0" xfId="0" applyNumberFormat="1" applyFont="1" applyFill="1" applyBorder="1" applyAlignment="1">
      <alignment horizontal="right"/>
    </xf>
    <xf numFmtId="2" fontId="10" fillId="0" borderId="0" xfId="0" applyNumberFormat="1" applyFont="1" applyFill="1" applyBorder="1"/>
    <xf numFmtId="2" fontId="10" fillId="0" borderId="0" xfId="0" applyNumberFormat="1" applyFont="1" applyFill="1"/>
    <xf numFmtId="0" fontId="55" fillId="0" borderId="0" xfId="0" applyFont="1" applyFill="1" applyBorder="1" applyAlignment="1">
      <alignment horizontal="right"/>
    </xf>
    <xf numFmtId="0" fontId="26" fillId="0" borderId="8" xfId="0" applyFont="1" applyFill="1" applyBorder="1" applyAlignment="1">
      <alignment horizontal="center"/>
    </xf>
    <xf numFmtId="0" fontId="50" fillId="0" borderId="2" xfId="0" applyFont="1" applyFill="1" applyBorder="1" applyAlignment="1">
      <alignment horizontal="right"/>
    </xf>
    <xf numFmtId="0" fontId="5" fillId="0" borderId="2" xfId="1" applyFont="1" applyFill="1" applyBorder="1" applyAlignment="1">
      <alignment horizontal="right"/>
    </xf>
    <xf numFmtId="0" fontId="56" fillId="0" borderId="1" xfId="0" applyFont="1" applyFill="1" applyBorder="1" applyAlignment="1">
      <alignment horizontal="right"/>
    </xf>
    <xf numFmtId="0" fontId="57" fillId="0" borderId="1" xfId="1" applyFont="1" applyFill="1" applyBorder="1" applyAlignment="1">
      <alignment horizontal="right"/>
    </xf>
    <xf numFmtId="0" fontId="57" fillId="0" borderId="4" xfId="1" applyFont="1" applyFill="1" applyBorder="1" applyAlignment="1">
      <alignment horizontal="center"/>
    </xf>
    <xf numFmtId="0" fontId="57" fillId="0" borderId="1" xfId="0" applyFont="1" applyFill="1" applyBorder="1" applyAlignment="1">
      <alignment horizontal="center" vertical="center" wrapText="1"/>
    </xf>
    <xf numFmtId="0" fontId="57" fillId="0" borderId="0" xfId="0" applyFont="1" applyFill="1"/>
    <xf numFmtId="0" fontId="58" fillId="0" borderId="1" xfId="0" applyFont="1" applyFill="1" applyBorder="1" applyAlignment="1">
      <alignment horizontal="center" vertical="center" wrapText="1"/>
    </xf>
    <xf numFmtId="0" fontId="59" fillId="0" borderId="1" xfId="0" applyFont="1" applyFill="1" applyBorder="1" applyAlignment="1">
      <alignment horizontal="right"/>
    </xf>
    <xf numFmtId="0" fontId="16" fillId="0" borderId="1" xfId="1" applyFont="1" applyFill="1" applyBorder="1" applyAlignment="1">
      <alignment horizontal="right"/>
    </xf>
    <xf numFmtId="0" fontId="16" fillId="0" borderId="4" xfId="1" applyFont="1" applyFill="1" applyBorder="1" applyAlignment="1">
      <alignment horizontal="center"/>
    </xf>
    <xf numFmtId="0" fontId="60" fillId="0" borderId="1" xfId="0" applyFont="1" applyFill="1" applyBorder="1" applyAlignment="1">
      <alignment horizontal="center" vertical="center" wrapText="1"/>
    </xf>
    <xf numFmtId="0" fontId="16" fillId="0" borderId="0" xfId="0" applyFont="1" applyFill="1"/>
    <xf numFmtId="1" fontId="10" fillId="0" borderId="1" xfId="3" applyNumberFormat="1" applyFont="1" applyBorder="1" applyAlignment="1">
      <alignment horizontal="center"/>
    </xf>
    <xf numFmtId="49" fontId="10" fillId="0" borderId="1" xfId="0" applyNumberFormat="1" applyFont="1" applyFill="1" applyBorder="1" applyAlignment="1">
      <alignment horizontal="center" vertical="center" wrapText="1"/>
    </xf>
    <xf numFmtId="0" fontId="53" fillId="0" borderId="0" xfId="0" applyFont="1" applyFill="1" applyBorder="1" applyAlignment="1">
      <alignment vertical="center" wrapText="1"/>
    </xf>
    <xf numFmtId="0" fontId="60" fillId="0" borderId="4"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1" fontId="10" fillId="0" borderId="9" xfId="3" applyNumberFormat="1" applyFont="1" applyBorder="1" applyAlignment="1">
      <alignment horizontal="center"/>
    </xf>
    <xf numFmtId="1" fontId="10" fillId="0" borderId="11"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0" fontId="5" fillId="0" borderId="4" xfId="3" applyNumberFormat="1" applyFont="1" applyFill="1" applyBorder="1" applyAlignment="1" applyProtection="1">
      <alignment horizontal="left" vertical="top"/>
    </xf>
    <xf numFmtId="0" fontId="6" fillId="0" borderId="4"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8" fillId="0" borderId="1" xfId="0" applyNumberFormat="1" applyFont="1" applyFill="1" applyBorder="1" applyAlignment="1">
      <alignment horizontal="center" vertical="center" wrapText="1"/>
    </xf>
    <xf numFmtId="0" fontId="61" fillId="0" borderId="4"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2" fontId="2" fillId="0" borderId="0" xfId="0" applyNumberFormat="1" applyFont="1" applyFill="1"/>
    <xf numFmtId="2" fontId="32" fillId="0" borderId="1" xfId="0" quotePrefix="1" applyNumberFormat="1" applyFont="1" applyBorder="1" applyAlignment="1">
      <alignment vertical="center" wrapText="1"/>
    </xf>
    <xf numFmtId="0" fontId="32" fillId="0" borderId="1" xfId="7" applyFont="1" applyBorder="1" applyAlignment="1">
      <alignment horizontal="justify" vertical="center" wrapText="1"/>
    </xf>
    <xf numFmtId="166" fontId="32" fillId="0" borderId="1" xfId="3" applyNumberFormat="1" applyFont="1" applyFill="1" applyBorder="1" applyAlignment="1">
      <alignment horizontal="center" vertical="center" wrapText="1"/>
    </xf>
    <xf numFmtId="0" fontId="32" fillId="0" borderId="0" xfId="0" applyFont="1" applyFill="1"/>
    <xf numFmtId="0" fontId="32" fillId="0" borderId="1" xfId="3" applyFont="1" applyBorder="1" applyAlignment="1">
      <alignment horizontal="justify" vertical="center" wrapText="1"/>
    </xf>
    <xf numFmtId="166" fontId="32" fillId="0" borderId="1" xfId="3" applyNumberFormat="1" applyFont="1" applyBorder="1" applyAlignment="1">
      <alignment horizontal="center" vertical="center" wrapText="1"/>
    </xf>
    <xf numFmtId="167" fontId="32" fillId="0" borderId="1" xfId="3" applyNumberFormat="1" applyFont="1" applyBorder="1" applyAlignment="1">
      <alignment horizontal="center" vertical="center" wrapText="1"/>
    </xf>
    <xf numFmtId="0" fontId="32" fillId="0" borderId="1" xfId="3" applyFont="1" applyBorder="1" applyAlignment="1">
      <alignment horizontal="left" vertical="center" wrapText="1"/>
    </xf>
    <xf numFmtId="4" fontId="32" fillId="0" borderId="0" xfId="0" applyNumberFormat="1" applyFont="1" applyAlignment="1">
      <alignment horizontal="center"/>
    </xf>
    <xf numFmtId="49" fontId="36" fillId="3" borderId="1" xfId="3" applyNumberFormat="1" applyFont="1" applyFill="1" applyBorder="1" applyAlignment="1">
      <alignment horizontal="center" vertical="center" wrapText="1"/>
    </xf>
    <xf numFmtId="0" fontId="32" fillId="0" borderId="1" xfId="0" quotePrefix="1" applyFont="1" applyBorder="1" applyAlignment="1">
      <alignment horizontal="center" vertical="center" wrapText="1"/>
    </xf>
    <xf numFmtId="167" fontId="32" fillId="0" borderId="1" xfId="3" applyNumberFormat="1" applyFont="1" applyFill="1" applyBorder="1" applyAlignment="1">
      <alignment horizontal="center" vertical="center" wrapText="1"/>
    </xf>
    <xf numFmtId="0" fontId="36" fillId="3" borderId="1" xfId="3" applyFont="1" applyFill="1" applyBorder="1" applyAlignment="1">
      <alignment horizontal="center" vertical="center" wrapText="1"/>
    </xf>
    <xf numFmtId="0" fontId="36" fillId="3" borderId="1" xfId="3" applyFont="1" applyFill="1" applyBorder="1" applyAlignment="1">
      <alignment horizontal="left" vertical="center" wrapText="1"/>
    </xf>
    <xf numFmtId="166" fontId="36" fillId="3" borderId="1" xfId="3" applyNumberFormat="1" applyFont="1" applyFill="1" applyBorder="1" applyAlignment="1">
      <alignment horizontal="center" vertical="center" wrapText="1"/>
    </xf>
    <xf numFmtId="167" fontId="36" fillId="3" borderId="1" xfId="3" applyNumberFormat="1" applyFont="1" applyFill="1" applyBorder="1" applyAlignment="1">
      <alignment horizontal="center" vertical="center" wrapText="1"/>
    </xf>
    <xf numFmtId="2" fontId="32" fillId="0" borderId="1" xfId="0" quotePrefix="1" applyNumberFormat="1" applyFont="1" applyBorder="1" applyAlignment="1">
      <alignment horizontal="center" vertical="center" wrapText="1"/>
    </xf>
    <xf numFmtId="49" fontId="36" fillId="3" borderId="1" xfId="6" applyNumberFormat="1" applyFont="1" applyFill="1" applyBorder="1" applyAlignment="1">
      <alignment horizontal="center" vertical="center" wrapText="1"/>
    </xf>
    <xf numFmtId="49" fontId="36" fillId="3" borderId="1" xfId="3" applyNumberFormat="1" applyFont="1" applyFill="1" applyBorder="1" applyAlignment="1" applyProtection="1">
      <alignment horizontal="center" vertical="center" wrapText="1"/>
    </xf>
    <xf numFmtId="166" fontId="36" fillId="3" borderId="1" xfId="3" applyNumberFormat="1" applyFont="1" applyFill="1" applyBorder="1" applyAlignment="1">
      <alignment vertical="center" wrapText="1"/>
    </xf>
    <xf numFmtId="0" fontId="2" fillId="0" borderId="1" xfId="0" quotePrefix="1" applyFont="1" applyFill="1" applyBorder="1" applyAlignment="1">
      <alignment horizontal="center" vertical="center" wrapText="1"/>
    </xf>
    <xf numFmtId="2" fontId="2" fillId="0" borderId="1" xfId="0" quotePrefix="1" applyNumberFormat="1" applyFont="1" applyFill="1" applyBorder="1" applyAlignment="1">
      <alignment horizontal="center" vertical="center" wrapText="1"/>
    </xf>
    <xf numFmtId="2" fontId="2" fillId="0" borderId="1" xfId="0" quotePrefix="1" applyNumberFormat="1" applyFont="1" applyFill="1" applyBorder="1" applyAlignment="1">
      <alignment vertical="center" wrapText="1"/>
    </xf>
    <xf numFmtId="0" fontId="10" fillId="0" borderId="2" xfId="3" applyNumberFormat="1" applyFont="1" applyFill="1" applyBorder="1" applyAlignment="1" applyProtection="1">
      <alignment horizontal="justify" vertical="center" wrapText="1"/>
    </xf>
    <xf numFmtId="4" fontId="9" fillId="3" borderId="1" xfId="3" applyNumberFormat="1" applyFont="1" applyFill="1" applyBorder="1" applyAlignment="1">
      <alignment vertical="center" wrapText="1"/>
    </xf>
    <xf numFmtId="4" fontId="10" fillId="0" borderId="1" xfId="3" applyNumberFormat="1" applyFont="1" applyBorder="1" applyAlignment="1">
      <alignment vertical="center"/>
    </xf>
    <xf numFmtId="4" fontId="10" fillId="0" borderId="1" xfId="3" applyNumberFormat="1" applyFont="1" applyFill="1" applyBorder="1" applyAlignment="1">
      <alignment vertical="center"/>
    </xf>
    <xf numFmtId="4" fontId="9" fillId="3" borderId="1" xfId="3" applyNumberFormat="1" applyFont="1" applyFill="1" applyBorder="1" applyAlignment="1">
      <alignment vertical="center"/>
    </xf>
    <xf numFmtId="4" fontId="10" fillId="0" borderId="1" xfId="3" applyNumberFormat="1" applyFont="1" applyFill="1" applyBorder="1" applyAlignment="1">
      <alignment vertical="center" wrapText="1"/>
    </xf>
    <xf numFmtId="4" fontId="12" fillId="3" borderId="1" xfId="3" applyNumberFormat="1" applyFont="1" applyFill="1" applyBorder="1" applyAlignment="1">
      <alignment vertical="center"/>
    </xf>
    <xf numFmtId="0" fontId="62" fillId="3" borderId="1" xfId="0" quotePrefix="1" applyFont="1" applyFill="1" applyBorder="1" applyAlignment="1">
      <alignment horizontal="center" vertical="center" wrapText="1"/>
    </xf>
    <xf numFmtId="0" fontId="32" fillId="3" borderId="1" xfId="0" quotePrefix="1" applyFont="1" applyFill="1" applyBorder="1" applyAlignment="1">
      <alignment horizontal="center" vertical="center" wrapText="1"/>
    </xf>
    <xf numFmtId="2" fontId="32" fillId="3" borderId="1" xfId="0" quotePrefix="1" applyNumberFormat="1" applyFont="1" applyFill="1" applyBorder="1" applyAlignment="1">
      <alignment horizontal="center" vertical="center" wrapText="1"/>
    </xf>
    <xf numFmtId="2" fontId="36" fillId="3" borderId="1" xfId="0" quotePrefix="1" applyNumberFormat="1" applyFont="1" applyFill="1" applyBorder="1" applyAlignment="1">
      <alignment horizontal="center" vertical="center" wrapText="1"/>
    </xf>
    <xf numFmtId="166" fontId="32" fillId="3" borderId="1" xfId="3" applyNumberFormat="1" applyFont="1" applyFill="1" applyBorder="1" applyAlignment="1">
      <alignment horizontal="center" vertical="center" wrapText="1"/>
    </xf>
    <xf numFmtId="167" fontId="32" fillId="3" borderId="1" xfId="3" applyNumberFormat="1" applyFont="1" applyFill="1" applyBorder="1" applyAlignment="1">
      <alignment horizontal="center" vertical="center" wrapText="1"/>
    </xf>
    <xf numFmtId="1" fontId="10" fillId="0" borderId="0" xfId="0" applyNumberFormat="1" applyFont="1" applyFill="1"/>
    <xf numFmtId="49" fontId="40" fillId="0" borderId="1" xfId="0" applyNumberFormat="1" applyFont="1" applyFill="1" applyBorder="1" applyAlignment="1">
      <alignment horizontal="center" vertical="center" wrapText="1"/>
    </xf>
    <xf numFmtId="0" fontId="64" fillId="5" borderId="0" xfId="0" applyFont="1" applyFill="1"/>
    <xf numFmtId="49" fontId="43" fillId="0" borderId="1" xfId="3" applyNumberFormat="1" applyFont="1" applyBorder="1" applyAlignment="1" applyProtection="1">
      <alignment horizontal="center" vertical="center" wrapText="1"/>
      <protection locked="0"/>
    </xf>
    <xf numFmtId="0" fontId="54" fillId="0" borderId="0" xfId="0" applyFont="1" applyFill="1" applyBorder="1" applyAlignment="1">
      <alignment vertical="center" wrapText="1"/>
    </xf>
    <xf numFmtId="0" fontId="10" fillId="0" borderId="0" xfId="0" applyFont="1" applyFill="1" applyBorder="1" applyAlignment="1"/>
    <xf numFmtId="2" fontId="54" fillId="0" borderId="0" xfId="0" applyNumberFormat="1" applyFont="1" applyFill="1" applyBorder="1" applyAlignment="1">
      <alignment vertical="center" wrapText="1"/>
    </xf>
    <xf numFmtId="2" fontId="10" fillId="0" borderId="0" xfId="0" applyNumberFormat="1" applyFont="1" applyFill="1" applyBorder="1" applyAlignment="1"/>
    <xf numFmtId="2" fontId="32" fillId="0" borderId="0" xfId="0" applyNumberFormat="1" applyFont="1" applyAlignment="1">
      <alignment horizontal="center"/>
    </xf>
    <xf numFmtId="2" fontId="62" fillId="2" borderId="1" xfId="0" applyNumberFormat="1" applyFont="1" applyFill="1" applyBorder="1" applyAlignment="1">
      <alignmen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62" fillId="0" borderId="1" xfId="0" quotePrefix="1" applyFont="1" applyBorder="1" applyAlignment="1">
      <alignment horizontal="center" vertical="center" wrapText="1"/>
    </xf>
    <xf numFmtId="0" fontId="62" fillId="0" borderId="1" xfId="0" applyFont="1" applyBorder="1" applyAlignment="1">
      <alignment horizontal="center" vertical="center" wrapText="1"/>
    </xf>
    <xf numFmtId="2" fontId="62" fillId="0" borderId="1" xfId="0" applyNumberFormat="1" applyFont="1" applyBorder="1" applyAlignment="1">
      <alignment horizontal="center" vertical="center" wrapText="1"/>
    </xf>
    <xf numFmtId="2" fontId="62" fillId="0" borderId="1" xfId="0" quotePrefix="1" applyNumberFormat="1" applyFont="1" applyBorder="1" applyAlignment="1">
      <alignment vertical="center" wrapText="1"/>
    </xf>
    <xf numFmtId="2" fontId="62" fillId="2" borderId="1" xfId="0" applyNumberFormat="1" applyFont="1" applyFill="1" applyBorder="1" applyAlignment="1">
      <alignment vertical="center" wrapText="1"/>
    </xf>
    <xf numFmtId="2" fontId="62" fillId="0" borderId="1" xfId="0" applyNumberFormat="1" applyFont="1" applyBorder="1" applyAlignment="1">
      <alignment vertical="center" wrapText="1"/>
    </xf>
    <xf numFmtId="0" fontId="0" fillId="0" borderId="1" xfId="0" quotePrefix="1" applyBorder="1" applyAlignment="1">
      <alignment horizontal="center" vertical="center" wrapText="1"/>
    </xf>
    <xf numFmtId="2" fontId="0" fillId="0" borderId="1" xfId="0" quotePrefix="1" applyNumberFormat="1" applyBorder="1" applyAlignment="1">
      <alignment horizontal="center" vertical="center" wrapText="1"/>
    </xf>
    <xf numFmtId="2" fontId="0" fillId="0" borderId="1" xfId="0" quotePrefix="1" applyNumberFormat="1" applyBorder="1" applyAlignment="1">
      <alignment vertical="center" wrapText="1"/>
    </xf>
    <xf numFmtId="2" fontId="0" fillId="2" borderId="1" xfId="0" applyNumberFormat="1" applyFill="1" applyBorder="1" applyAlignment="1">
      <alignment vertical="center" wrapText="1"/>
    </xf>
    <xf numFmtId="2" fontId="0" fillId="0" borderId="1" xfId="0" applyNumberFormat="1" applyBorder="1" applyAlignment="1">
      <alignment vertical="center" wrapText="1"/>
    </xf>
    <xf numFmtId="0" fontId="62" fillId="2" borderId="1" xfId="0" applyFont="1" applyFill="1" applyBorder="1" applyAlignment="1">
      <alignment horizontal="center" vertical="center" wrapText="1"/>
    </xf>
    <xf numFmtId="2" fontId="62" fillId="2" borderId="1"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0" fontId="7" fillId="0" borderId="0" xfId="3" applyNumberFormat="1" applyFont="1" applyFill="1" applyAlignment="1" applyProtection="1">
      <alignment horizontal="center" vertical="center"/>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7" fillId="0" borderId="0" xfId="5" applyNumberFormat="1" applyFont="1" applyFill="1" applyBorder="1" applyAlignment="1" applyProtection="1">
      <alignment horizontal="center" vertical="top" wrapText="1"/>
    </xf>
    <xf numFmtId="0" fontId="63" fillId="0" borderId="1" xfId="0" applyFont="1" applyBorder="1" applyAlignment="1">
      <alignment horizontal="center" vertical="center" wrapText="1"/>
    </xf>
    <xf numFmtId="0" fontId="0" fillId="0" borderId="1" xfId="0" applyBorder="1" applyAlignment="1">
      <alignment horizontal="center" vertical="center" wrapText="1"/>
    </xf>
    <xf numFmtId="0" fontId="14" fillId="0" borderId="0" xfId="3" applyFont="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4" fillId="0" borderId="1" xfId="0" applyFont="1" applyBorder="1" applyAlignment="1">
      <alignment horizontal="center" vertical="center" wrapText="1"/>
    </xf>
    <xf numFmtId="0" fontId="18" fillId="0" borderId="0" xfId="3" applyFont="1" applyFill="1" applyBorder="1" applyAlignment="1" applyProtection="1">
      <alignment horizontal="center" vertical="top" wrapText="1"/>
      <protection locked="0"/>
    </xf>
    <xf numFmtId="0" fontId="46" fillId="0" borderId="0" xfId="0" applyFont="1" applyFill="1" applyAlignment="1">
      <alignment horizontal="center" vertical="center" wrapText="1"/>
    </xf>
    <xf numFmtId="0" fontId="11" fillId="0" borderId="0" xfId="0" applyFont="1" applyFill="1" applyAlignment="1" applyProtection="1">
      <alignment horizontal="center" vertical="center" wrapText="1"/>
    </xf>
    <xf numFmtId="0" fontId="5" fillId="0" borderId="0" xfId="3" applyFont="1" applyAlignment="1">
      <alignment horizontal="center" vertical="center" wrapText="1"/>
    </xf>
    <xf numFmtId="0" fontId="11" fillId="0" borderId="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2" fillId="0" borderId="1" xfId="3" applyFont="1" applyBorder="1" applyAlignment="1">
      <alignment horizontal="center" vertical="center" wrapText="1"/>
    </xf>
    <xf numFmtId="0" fontId="21" fillId="0" borderId="0" xfId="0" applyFont="1" applyAlignment="1">
      <alignment horizontal="center" wrapText="1"/>
    </xf>
    <xf numFmtId="0" fontId="38" fillId="0" borderId="0" xfId="3" applyFont="1" applyFill="1" applyAlignment="1">
      <alignment horizontal="left"/>
    </xf>
    <xf numFmtId="0" fontId="37" fillId="0" borderId="0" xfId="6" applyFont="1" applyAlignment="1">
      <alignment horizontal="center" wrapText="1"/>
    </xf>
    <xf numFmtId="0" fontId="36" fillId="3" borderId="1" xfId="6" applyFont="1" applyFill="1" applyBorder="1" applyAlignment="1">
      <alignment horizontal="left" vertical="center" wrapText="1"/>
    </xf>
    <xf numFmtId="49" fontId="42" fillId="0" borderId="1" xfId="3" applyNumberFormat="1" applyFont="1" applyBorder="1" applyAlignment="1" applyProtection="1">
      <alignment horizontal="center" vertical="center" wrapText="1"/>
      <protection locked="0"/>
    </xf>
    <xf numFmtId="0" fontId="36" fillId="0" borderId="1" xfId="3" applyFont="1" applyBorder="1" applyAlignment="1" applyProtection="1">
      <alignment horizontal="center" vertical="center" wrapText="1"/>
      <protection locked="0"/>
    </xf>
    <xf numFmtId="0" fontId="36" fillId="0" borderId="1" xfId="3" applyFont="1" applyBorder="1" applyAlignment="1">
      <alignment horizontal="center" vertical="center" wrapText="1"/>
    </xf>
    <xf numFmtId="0" fontId="12" fillId="0" borderId="0" xfId="3" applyFont="1" applyFill="1" applyAlignment="1">
      <alignment horizontal="left"/>
    </xf>
    <xf numFmtId="0" fontId="15" fillId="0" borderId="0" xfId="3" applyFont="1" applyBorder="1" applyAlignment="1" applyProtection="1">
      <alignment horizontal="left" vertical="center"/>
      <protection locked="0"/>
    </xf>
    <xf numFmtId="0" fontId="7" fillId="0" borderId="0" xfId="3" applyFont="1" applyBorder="1" applyAlignment="1" applyProtection="1">
      <alignment horizontal="center" vertical="center" wrapText="1"/>
      <protection locked="0"/>
    </xf>
  </cellXfs>
  <cellStyles count="9">
    <cellStyle name="Normal_Доходи" xfId="1"/>
    <cellStyle name="Денежный 2" xfId="2"/>
    <cellStyle name="Обычный" xfId="0" builtinId="0"/>
    <cellStyle name="Обычный 2" xfId="3"/>
    <cellStyle name="Обычный 2 2" xfId="4"/>
    <cellStyle name="Обычный_dod6" xfId="5"/>
    <cellStyle name="Обычный_Бюджет розвитку" xfId="6"/>
    <cellStyle name="Обычный_Бюджет розвитку 2" xfId="7"/>
    <cellStyle name="Процентный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G72"/>
  <sheetViews>
    <sheetView view="pageBreakPreview" zoomScale="80" zoomScaleNormal="100" zoomScaleSheetLayoutView="80" workbookViewId="0">
      <selection activeCell="D47" sqref="D47"/>
    </sheetView>
  </sheetViews>
  <sheetFormatPr defaultRowHeight="12.75"/>
  <cols>
    <col min="1" max="1" width="9.5703125" style="2" customWidth="1"/>
    <col min="2" max="2" width="44.7109375" style="2" customWidth="1"/>
    <col min="3" max="3" width="13.85546875" style="2" customWidth="1"/>
    <col min="4" max="4" width="13.42578125" style="2" customWidth="1"/>
    <col min="5" max="6" width="13.140625" style="2" customWidth="1"/>
    <col min="7" max="7" width="12.42578125" style="2" bestFit="1" customWidth="1"/>
    <col min="8" max="16384" width="9.140625" style="2"/>
  </cols>
  <sheetData>
    <row r="1" spans="1:6">
      <c r="F1" s="3" t="s">
        <v>0</v>
      </c>
    </row>
    <row r="2" spans="1:6" ht="12" customHeight="1">
      <c r="D2" s="290" t="s">
        <v>406</v>
      </c>
      <c r="E2" s="290"/>
      <c r="F2" s="290"/>
    </row>
    <row r="3" spans="1:6" ht="57" customHeight="1">
      <c r="D3" s="290"/>
      <c r="E3" s="290"/>
      <c r="F3" s="290"/>
    </row>
    <row r="5" spans="1:6" ht="18.75">
      <c r="A5" s="289" t="s">
        <v>330</v>
      </c>
      <c r="B5" s="289"/>
      <c r="C5" s="289"/>
      <c r="D5" s="289"/>
      <c r="E5" s="289"/>
      <c r="F5" s="289"/>
    </row>
    <row r="6" spans="1:6">
      <c r="F6" s="3" t="s">
        <v>253</v>
      </c>
    </row>
    <row r="7" spans="1:6" ht="15" customHeight="1">
      <c r="A7" s="291" t="s">
        <v>1</v>
      </c>
      <c r="B7" s="291" t="s">
        <v>2</v>
      </c>
      <c r="C7" s="292" t="s">
        <v>3</v>
      </c>
      <c r="D7" s="291" t="s">
        <v>4</v>
      </c>
      <c r="E7" s="291" t="s">
        <v>5</v>
      </c>
      <c r="F7" s="291"/>
    </row>
    <row r="8" spans="1:6">
      <c r="A8" s="291"/>
      <c r="B8" s="291"/>
      <c r="C8" s="291"/>
      <c r="D8" s="291"/>
      <c r="E8" s="291" t="s">
        <v>3</v>
      </c>
      <c r="F8" s="291" t="s">
        <v>6</v>
      </c>
    </row>
    <row r="9" spans="1:6" ht="15" customHeight="1">
      <c r="A9" s="291"/>
      <c r="B9" s="291"/>
      <c r="C9" s="291"/>
      <c r="D9" s="291"/>
      <c r="E9" s="291"/>
      <c r="F9" s="291"/>
    </row>
    <row r="10" spans="1:6" s="39" customFormat="1" ht="11.25">
      <c r="A10" s="37">
        <v>1</v>
      </c>
      <c r="B10" s="37">
        <v>2</v>
      </c>
      <c r="C10" s="38">
        <v>3</v>
      </c>
      <c r="D10" s="37">
        <v>4</v>
      </c>
      <c r="E10" s="37">
        <v>5</v>
      </c>
      <c r="F10" s="37">
        <v>6</v>
      </c>
    </row>
    <row r="11" spans="1:6">
      <c r="A11" s="6">
        <v>10000000</v>
      </c>
      <c r="B11" s="7" t="s">
        <v>7</v>
      </c>
      <c r="C11" s="8">
        <f>D11+E11</f>
        <v>6880608</v>
      </c>
      <c r="D11" s="9">
        <f>D12+D16</f>
        <v>6880608</v>
      </c>
      <c r="E11" s="9">
        <v>0</v>
      </c>
      <c r="F11" s="9">
        <v>0</v>
      </c>
    </row>
    <row r="12" spans="1:6" ht="25.5">
      <c r="A12" s="6">
        <v>11000000</v>
      </c>
      <c r="B12" s="7" t="s">
        <v>8</v>
      </c>
      <c r="C12" s="8">
        <f>D12+E12</f>
        <v>4500000</v>
      </c>
      <c r="D12" s="9">
        <f>D13</f>
        <v>4500000</v>
      </c>
      <c r="E12" s="9">
        <v>0</v>
      </c>
      <c r="F12" s="9">
        <v>0</v>
      </c>
    </row>
    <row r="13" spans="1:6">
      <c r="A13" s="6">
        <v>11010000</v>
      </c>
      <c r="B13" s="7" t="s">
        <v>9</v>
      </c>
      <c r="C13" s="8">
        <f>D13+E13</f>
        <v>4500000</v>
      </c>
      <c r="D13" s="9">
        <f>D14+D15</f>
        <v>4500000</v>
      </c>
      <c r="E13" s="9">
        <v>0</v>
      </c>
      <c r="F13" s="9">
        <v>0</v>
      </c>
    </row>
    <row r="14" spans="1:6" ht="38.25">
      <c r="A14" s="10">
        <v>11010100</v>
      </c>
      <c r="B14" s="11" t="s">
        <v>10</v>
      </c>
      <c r="C14" s="12">
        <f t="shared" ref="C14:C43" si="0">D14+E14</f>
        <v>4000000</v>
      </c>
      <c r="D14" s="13">
        <v>4000000</v>
      </c>
      <c r="E14" s="13">
        <v>0</v>
      </c>
      <c r="F14" s="13">
        <v>0</v>
      </c>
    </row>
    <row r="15" spans="1:6" ht="38.25">
      <c r="A15" s="10">
        <v>11010400</v>
      </c>
      <c r="B15" s="11" t="s">
        <v>11</v>
      </c>
      <c r="C15" s="12">
        <f t="shared" si="0"/>
        <v>500000</v>
      </c>
      <c r="D15" s="13">
        <v>500000</v>
      </c>
      <c r="E15" s="13">
        <v>0</v>
      </c>
      <c r="F15" s="13">
        <v>0</v>
      </c>
    </row>
    <row r="16" spans="1:6" ht="29.25" customHeight="1">
      <c r="A16" s="6">
        <v>13000000</v>
      </c>
      <c r="B16" s="7" t="s">
        <v>370</v>
      </c>
      <c r="C16" s="8">
        <f t="shared" si="0"/>
        <v>2380608</v>
      </c>
      <c r="D16" s="9">
        <f>D17</f>
        <v>2380608</v>
      </c>
      <c r="E16" s="9">
        <v>0</v>
      </c>
      <c r="F16" s="9">
        <v>0</v>
      </c>
    </row>
    <row r="17" spans="1:6" ht="26.25" customHeight="1">
      <c r="A17" s="6">
        <v>13010000</v>
      </c>
      <c r="B17" s="7" t="s">
        <v>371</v>
      </c>
      <c r="C17" s="8">
        <f t="shared" si="0"/>
        <v>2380608</v>
      </c>
      <c r="D17" s="9">
        <f>D18</f>
        <v>2380608</v>
      </c>
      <c r="E17" s="9">
        <v>0</v>
      </c>
      <c r="F17" s="9">
        <v>0</v>
      </c>
    </row>
    <row r="18" spans="1:6" ht="43.5" customHeight="1">
      <c r="A18" s="10">
        <v>13010100</v>
      </c>
      <c r="B18" s="11" t="s">
        <v>372</v>
      </c>
      <c r="C18" s="12">
        <f t="shared" si="0"/>
        <v>2380608</v>
      </c>
      <c r="D18" s="13">
        <v>2380608</v>
      </c>
      <c r="E18" s="13">
        <v>0</v>
      </c>
      <c r="F18" s="13">
        <v>0</v>
      </c>
    </row>
    <row r="19" spans="1:6">
      <c r="A19" s="6">
        <v>20000000</v>
      </c>
      <c r="B19" s="7" t="s">
        <v>12</v>
      </c>
      <c r="C19" s="8">
        <f t="shared" si="0"/>
        <v>1525100</v>
      </c>
      <c r="D19" s="9">
        <f>D23+D27+D30</f>
        <v>500000</v>
      </c>
      <c r="E19" s="9">
        <f>E23+E27+E30</f>
        <v>1025100</v>
      </c>
      <c r="F19" s="9">
        <f>F23+F27+F30</f>
        <v>0</v>
      </c>
    </row>
    <row r="20" spans="1:6" ht="25.5" hidden="1">
      <c r="A20" s="6">
        <v>21000000</v>
      </c>
      <c r="B20" s="7" t="s">
        <v>13</v>
      </c>
      <c r="C20" s="8">
        <f t="shared" si="0"/>
        <v>0</v>
      </c>
      <c r="D20" s="9">
        <v>0</v>
      </c>
      <c r="E20" s="9">
        <v>0</v>
      </c>
      <c r="F20" s="9">
        <v>0</v>
      </c>
    </row>
    <row r="21" spans="1:6" ht="63.75" hidden="1">
      <c r="A21" s="6">
        <v>21010000</v>
      </c>
      <c r="B21" s="7" t="s">
        <v>326</v>
      </c>
      <c r="C21" s="8">
        <f t="shared" si="0"/>
        <v>0</v>
      </c>
      <c r="D21" s="9">
        <v>0</v>
      </c>
      <c r="E21" s="9">
        <v>0</v>
      </c>
      <c r="F21" s="9">
        <v>0</v>
      </c>
    </row>
    <row r="22" spans="1:6" ht="38.25" hidden="1">
      <c r="A22" s="10">
        <v>21010300</v>
      </c>
      <c r="B22" s="11" t="s">
        <v>14</v>
      </c>
      <c r="C22" s="12">
        <f t="shared" si="0"/>
        <v>0</v>
      </c>
      <c r="D22" s="13"/>
      <c r="E22" s="13">
        <v>0</v>
      </c>
      <c r="F22" s="13">
        <v>0</v>
      </c>
    </row>
    <row r="23" spans="1:6" ht="30.75" customHeight="1">
      <c r="A23" s="6">
        <v>22000000</v>
      </c>
      <c r="B23" s="7" t="s">
        <v>15</v>
      </c>
      <c r="C23" s="8">
        <f t="shared" si="0"/>
        <v>290000</v>
      </c>
      <c r="D23" s="9">
        <f>D24</f>
        <v>290000</v>
      </c>
      <c r="E23" s="9">
        <v>0</v>
      </c>
      <c r="F23" s="9">
        <v>0</v>
      </c>
    </row>
    <row r="24" spans="1:6" ht="21" customHeight="1">
      <c r="A24" s="6">
        <v>22010000</v>
      </c>
      <c r="B24" s="7" t="s">
        <v>16</v>
      </c>
      <c r="C24" s="8">
        <f t="shared" si="0"/>
        <v>290000</v>
      </c>
      <c r="D24" s="9">
        <f>D25+D26</f>
        <v>290000</v>
      </c>
      <c r="E24" s="9">
        <v>0</v>
      </c>
      <c r="F24" s="9">
        <v>0</v>
      </c>
    </row>
    <row r="25" spans="1:6" ht="38.25" hidden="1">
      <c r="A25" s="10">
        <v>22010300</v>
      </c>
      <c r="B25" s="11" t="s">
        <v>17</v>
      </c>
      <c r="C25" s="12">
        <f t="shared" si="0"/>
        <v>0</v>
      </c>
      <c r="D25" s="13"/>
      <c r="E25" s="13">
        <v>0</v>
      </c>
      <c r="F25" s="13">
        <v>0</v>
      </c>
    </row>
    <row r="26" spans="1:6" ht="31.5" customHeight="1">
      <c r="A26" s="10">
        <v>22012600</v>
      </c>
      <c r="B26" s="11" t="s">
        <v>18</v>
      </c>
      <c r="C26" s="12">
        <f t="shared" si="0"/>
        <v>290000</v>
      </c>
      <c r="D26" s="13">
        <v>290000</v>
      </c>
      <c r="E26" s="13">
        <v>0</v>
      </c>
      <c r="F26" s="13">
        <v>0</v>
      </c>
    </row>
    <row r="27" spans="1:6">
      <c r="A27" s="6">
        <v>24000000</v>
      </c>
      <c r="B27" s="7" t="s">
        <v>19</v>
      </c>
      <c r="C27" s="8">
        <f t="shared" si="0"/>
        <v>210000</v>
      </c>
      <c r="D27" s="9">
        <f>D28</f>
        <v>210000</v>
      </c>
      <c r="E27" s="9">
        <v>0</v>
      </c>
      <c r="F27" s="9">
        <v>0</v>
      </c>
    </row>
    <row r="28" spans="1:6">
      <c r="A28" s="6">
        <v>24060000</v>
      </c>
      <c r="B28" s="7" t="s">
        <v>20</v>
      </c>
      <c r="C28" s="8">
        <f t="shared" si="0"/>
        <v>210000</v>
      </c>
      <c r="D28" s="9">
        <f>D29</f>
        <v>210000</v>
      </c>
      <c r="E28" s="9">
        <v>0</v>
      </c>
      <c r="F28" s="9">
        <v>0</v>
      </c>
    </row>
    <row r="29" spans="1:6">
      <c r="A29" s="10">
        <v>24060300</v>
      </c>
      <c r="B29" s="11" t="s">
        <v>20</v>
      </c>
      <c r="C29" s="12">
        <f t="shared" si="0"/>
        <v>210000</v>
      </c>
      <c r="D29" s="13">
        <v>210000</v>
      </c>
      <c r="E29" s="13">
        <v>0</v>
      </c>
      <c r="F29" s="13">
        <v>0</v>
      </c>
    </row>
    <row r="30" spans="1:6">
      <c r="A30" s="6">
        <v>25000000</v>
      </c>
      <c r="B30" s="7" t="s">
        <v>21</v>
      </c>
      <c r="C30" s="8">
        <f t="shared" si="0"/>
        <v>1025100</v>
      </c>
      <c r="D30" s="9">
        <v>0</v>
      </c>
      <c r="E30" s="9">
        <f>E31</f>
        <v>1025100</v>
      </c>
      <c r="F30" s="9">
        <v>0</v>
      </c>
    </row>
    <row r="31" spans="1:6" ht="25.5">
      <c r="A31" s="6">
        <v>25010000</v>
      </c>
      <c r="B31" s="7" t="s">
        <v>22</v>
      </c>
      <c r="C31" s="8">
        <f t="shared" si="0"/>
        <v>1025100</v>
      </c>
      <c r="D31" s="9">
        <v>0</v>
      </c>
      <c r="E31" s="9">
        <f>E32+E33+E34+E35</f>
        <v>1025100</v>
      </c>
      <c r="F31" s="9">
        <v>0</v>
      </c>
    </row>
    <row r="32" spans="1:6" ht="25.5">
      <c r="A32" s="10">
        <v>25010100</v>
      </c>
      <c r="B32" s="11" t="s">
        <v>23</v>
      </c>
      <c r="C32" s="12">
        <f t="shared" si="0"/>
        <v>862100</v>
      </c>
      <c r="D32" s="13">
        <v>0</v>
      </c>
      <c r="E32" s="152">
        <v>862100</v>
      </c>
      <c r="F32" s="13">
        <v>0</v>
      </c>
    </row>
    <row r="33" spans="1:6" ht="25.5" hidden="1">
      <c r="A33" s="10">
        <v>25010200</v>
      </c>
      <c r="B33" s="11" t="s">
        <v>24</v>
      </c>
      <c r="C33" s="12">
        <f t="shared" si="0"/>
        <v>0</v>
      </c>
      <c r="D33" s="13">
        <v>0</v>
      </c>
      <c r="E33" s="152">
        <v>0</v>
      </c>
      <c r="F33" s="13">
        <v>0</v>
      </c>
    </row>
    <row r="34" spans="1:6">
      <c r="A34" s="10">
        <v>25010300</v>
      </c>
      <c r="B34" s="11" t="s">
        <v>25</v>
      </c>
      <c r="C34" s="12">
        <f t="shared" si="0"/>
        <v>148000</v>
      </c>
      <c r="D34" s="13">
        <v>0</v>
      </c>
      <c r="E34" s="152">
        <v>148000</v>
      </c>
      <c r="F34" s="13">
        <v>0</v>
      </c>
    </row>
    <row r="35" spans="1:6" ht="38.25">
      <c r="A35" s="10">
        <v>25010400</v>
      </c>
      <c r="B35" s="11" t="s">
        <v>26</v>
      </c>
      <c r="C35" s="12">
        <f t="shared" si="0"/>
        <v>15000</v>
      </c>
      <c r="D35" s="13">
        <v>0</v>
      </c>
      <c r="E35" s="152">
        <v>15000</v>
      </c>
      <c r="F35" s="13">
        <v>0</v>
      </c>
    </row>
    <row r="36" spans="1:6" ht="25.5" hidden="1">
      <c r="A36" s="6">
        <v>25020000</v>
      </c>
      <c r="B36" s="7" t="s">
        <v>27</v>
      </c>
      <c r="C36" s="8">
        <f t="shared" si="0"/>
        <v>0</v>
      </c>
      <c r="D36" s="9">
        <v>0</v>
      </c>
      <c r="E36" s="141">
        <v>0</v>
      </c>
      <c r="F36" s="9">
        <v>0</v>
      </c>
    </row>
    <row r="37" spans="1:6" hidden="1">
      <c r="A37" s="10">
        <v>25020100</v>
      </c>
      <c r="B37" s="11" t="s">
        <v>28</v>
      </c>
      <c r="C37" s="12">
        <f t="shared" si="0"/>
        <v>0</v>
      </c>
      <c r="D37" s="13">
        <v>0</v>
      </c>
      <c r="E37" s="140"/>
      <c r="F37" s="13">
        <v>0</v>
      </c>
    </row>
    <row r="38" spans="1:6" ht="76.5" hidden="1">
      <c r="A38" s="10">
        <v>25020200</v>
      </c>
      <c r="B38" s="11" t="s">
        <v>29</v>
      </c>
      <c r="C38" s="12">
        <f t="shared" si="0"/>
        <v>0</v>
      </c>
      <c r="D38" s="13">
        <v>0</v>
      </c>
      <c r="E38" s="140"/>
      <c r="F38" s="13">
        <v>0</v>
      </c>
    </row>
    <row r="39" spans="1:6">
      <c r="A39" s="14" t="s">
        <v>30</v>
      </c>
      <c r="B39" s="15"/>
      <c r="C39" s="8">
        <f t="shared" si="0"/>
        <v>8405708</v>
      </c>
      <c r="D39" s="8">
        <f>D11+D19</f>
        <v>7380608</v>
      </c>
      <c r="E39" s="8">
        <f>E11+E19</f>
        <v>1025100</v>
      </c>
      <c r="F39" s="8">
        <f>F11+F19</f>
        <v>0</v>
      </c>
    </row>
    <row r="40" spans="1:6">
      <c r="A40" s="6">
        <v>40000000</v>
      </c>
      <c r="B40" s="7" t="s">
        <v>31</v>
      </c>
      <c r="C40" s="8">
        <f t="shared" si="0"/>
        <v>118742049</v>
      </c>
      <c r="D40" s="9">
        <f>D41</f>
        <v>118742049</v>
      </c>
      <c r="E40" s="9">
        <v>0</v>
      </c>
      <c r="F40" s="9">
        <v>0</v>
      </c>
    </row>
    <row r="41" spans="1:6">
      <c r="A41" s="6">
        <v>41000000</v>
      </c>
      <c r="B41" s="7" t="s">
        <v>32</v>
      </c>
      <c r="C41" s="8">
        <f t="shared" si="0"/>
        <v>118742049</v>
      </c>
      <c r="D41" s="9">
        <f>D42+D44+D48+D50</f>
        <v>118742049</v>
      </c>
      <c r="E41" s="9">
        <v>0</v>
      </c>
      <c r="F41" s="9">
        <v>0</v>
      </c>
    </row>
    <row r="42" spans="1:6">
      <c r="A42" s="6">
        <v>41020000</v>
      </c>
      <c r="B42" s="7" t="s">
        <v>33</v>
      </c>
      <c r="C42" s="8">
        <f t="shared" si="0"/>
        <v>3746800</v>
      </c>
      <c r="D42" s="9">
        <f>D43</f>
        <v>3746800</v>
      </c>
      <c r="E42" s="9">
        <v>0</v>
      </c>
      <c r="F42" s="9">
        <v>0</v>
      </c>
    </row>
    <row r="43" spans="1:6">
      <c r="A43" s="10">
        <v>41020100</v>
      </c>
      <c r="B43" s="11" t="s">
        <v>34</v>
      </c>
      <c r="C43" s="12">
        <f t="shared" si="0"/>
        <v>3746800</v>
      </c>
      <c r="D43" s="13">
        <v>3746800</v>
      </c>
      <c r="E43" s="13">
        <v>0</v>
      </c>
      <c r="F43" s="13">
        <v>0</v>
      </c>
    </row>
    <row r="44" spans="1:6" ht="26.25" customHeight="1">
      <c r="A44" s="6">
        <v>41030000</v>
      </c>
      <c r="B44" s="7" t="s">
        <v>35</v>
      </c>
      <c r="C44" s="8">
        <f t="shared" ref="C44:C62" si="1">D44+E44</f>
        <v>15331000</v>
      </c>
      <c r="D44" s="9">
        <f>D45+D46+D47</f>
        <v>15331000</v>
      </c>
      <c r="E44" s="9">
        <v>0</v>
      </c>
      <c r="F44" s="9">
        <v>0</v>
      </c>
    </row>
    <row r="45" spans="1:6" ht="26.25" customHeight="1">
      <c r="A45" s="10">
        <v>41033900</v>
      </c>
      <c r="B45" s="11" t="s">
        <v>36</v>
      </c>
      <c r="C45" s="12">
        <f t="shared" si="1"/>
        <v>10957100</v>
      </c>
      <c r="D45" s="13">
        <v>10957100</v>
      </c>
      <c r="E45" s="13">
        <v>0</v>
      </c>
      <c r="F45" s="13">
        <v>0</v>
      </c>
    </row>
    <row r="46" spans="1:6" ht="26.25" customHeight="1">
      <c r="A46" s="10">
        <v>41034200</v>
      </c>
      <c r="B46" s="11" t="s">
        <v>37</v>
      </c>
      <c r="C46" s="12">
        <f t="shared" si="1"/>
        <v>3179900</v>
      </c>
      <c r="D46" s="13">
        <v>3179900</v>
      </c>
      <c r="E46" s="13">
        <v>0</v>
      </c>
      <c r="F46" s="13">
        <v>0</v>
      </c>
    </row>
    <row r="47" spans="1:6" ht="48.75" customHeight="1">
      <c r="A47" s="10">
        <v>41034500</v>
      </c>
      <c r="B47" s="11" t="s">
        <v>38</v>
      </c>
      <c r="C47" s="12">
        <f t="shared" si="1"/>
        <v>1194000</v>
      </c>
      <c r="D47" s="13">
        <v>1194000</v>
      </c>
      <c r="E47" s="13">
        <v>0</v>
      </c>
      <c r="F47" s="13">
        <v>0</v>
      </c>
    </row>
    <row r="48" spans="1:6" ht="25.5">
      <c r="A48" s="6">
        <v>41040000</v>
      </c>
      <c r="B48" s="7" t="s">
        <v>39</v>
      </c>
      <c r="C48" s="8">
        <f t="shared" si="1"/>
        <v>3165700</v>
      </c>
      <c r="D48" s="9">
        <f>D49</f>
        <v>3165700</v>
      </c>
      <c r="E48" s="9">
        <v>0</v>
      </c>
      <c r="F48" s="9">
        <v>0</v>
      </c>
    </row>
    <row r="49" spans="1:7" ht="68.25" customHeight="1">
      <c r="A49" s="10">
        <v>41040200</v>
      </c>
      <c r="B49" s="11" t="s">
        <v>40</v>
      </c>
      <c r="C49" s="12">
        <f t="shared" si="1"/>
        <v>3165700</v>
      </c>
      <c r="D49" s="13">
        <v>3165700</v>
      </c>
      <c r="E49" s="13">
        <v>0</v>
      </c>
      <c r="F49" s="13">
        <v>0</v>
      </c>
    </row>
    <row r="50" spans="1:7" ht="25.5">
      <c r="A50" s="6">
        <v>41050000</v>
      </c>
      <c r="B50" s="7" t="s">
        <v>41</v>
      </c>
      <c r="C50" s="8">
        <f t="shared" si="1"/>
        <v>96498549</v>
      </c>
      <c r="D50" s="9">
        <f>SUM(D51:D61)</f>
        <v>96498549</v>
      </c>
      <c r="E50" s="9">
        <f>SUM(E51:E61)</f>
        <v>0</v>
      </c>
      <c r="F50" s="9">
        <f>SUM(F51:F61)</f>
        <v>0</v>
      </c>
    </row>
    <row r="51" spans="1:7" ht="95.25" customHeight="1">
      <c r="A51" s="10">
        <v>41050100</v>
      </c>
      <c r="B51" s="11" t="s">
        <v>403</v>
      </c>
      <c r="C51" s="12">
        <f t="shared" si="1"/>
        <v>17968780</v>
      </c>
      <c r="D51" s="13">
        <v>17968780</v>
      </c>
      <c r="E51" s="13">
        <v>0</v>
      </c>
      <c r="F51" s="13">
        <v>0</v>
      </c>
      <c r="G51" s="51"/>
    </row>
    <row r="52" spans="1:7" ht="68.25" customHeight="1">
      <c r="A52" s="10">
        <v>41050200</v>
      </c>
      <c r="B52" s="11" t="s">
        <v>43</v>
      </c>
      <c r="C52" s="12">
        <f t="shared" si="1"/>
        <v>9341700</v>
      </c>
      <c r="D52" s="13">
        <v>9341700</v>
      </c>
      <c r="E52" s="13">
        <v>0</v>
      </c>
      <c r="F52" s="13">
        <v>0</v>
      </c>
      <c r="G52" s="51"/>
    </row>
    <row r="53" spans="1:7" ht="89.25" customHeight="1">
      <c r="A53" s="10">
        <v>41050300</v>
      </c>
      <c r="B53" s="11" t="s">
        <v>404</v>
      </c>
      <c r="C53" s="12">
        <f t="shared" si="1"/>
        <v>42382600</v>
      </c>
      <c r="D53" s="13">
        <v>42382600</v>
      </c>
      <c r="E53" s="13">
        <v>0</v>
      </c>
      <c r="F53" s="13">
        <v>0</v>
      </c>
      <c r="G53" s="51"/>
    </row>
    <row r="54" spans="1:7" ht="76.5">
      <c r="A54" s="10">
        <v>41050400</v>
      </c>
      <c r="B54" s="11" t="s">
        <v>328</v>
      </c>
      <c r="C54" s="12">
        <f t="shared" si="1"/>
        <v>585592</v>
      </c>
      <c r="D54" s="13">
        <v>585592</v>
      </c>
      <c r="E54" s="13">
        <v>0</v>
      </c>
      <c r="F54" s="13">
        <v>0</v>
      </c>
    </row>
    <row r="55" spans="1:7" ht="94.5" customHeight="1">
      <c r="A55" s="10">
        <v>41050700</v>
      </c>
      <c r="B55" s="11" t="s">
        <v>405</v>
      </c>
      <c r="C55" s="12">
        <f t="shared" si="1"/>
        <v>2008800</v>
      </c>
      <c r="D55" s="13">
        <v>2008800</v>
      </c>
      <c r="E55" s="13">
        <v>0</v>
      </c>
      <c r="F55" s="13">
        <v>0</v>
      </c>
      <c r="G55" s="51"/>
    </row>
    <row r="56" spans="1:7" ht="38.25" hidden="1">
      <c r="A56" s="10">
        <v>41051100</v>
      </c>
      <c r="B56" s="11" t="s">
        <v>44</v>
      </c>
      <c r="C56" s="12">
        <f t="shared" si="1"/>
        <v>0</v>
      </c>
      <c r="D56" s="13"/>
      <c r="E56" s="13">
        <v>0</v>
      </c>
      <c r="F56" s="13">
        <v>0</v>
      </c>
    </row>
    <row r="57" spans="1:7" ht="57" customHeight="1">
      <c r="A57" s="10">
        <v>41051400</v>
      </c>
      <c r="B57" s="11" t="s">
        <v>45</v>
      </c>
      <c r="C57" s="12">
        <f t="shared" si="1"/>
        <v>219051</v>
      </c>
      <c r="D57" s="13">
        <v>219051</v>
      </c>
      <c r="E57" s="13">
        <v>0</v>
      </c>
      <c r="F57" s="13">
        <v>0</v>
      </c>
      <c r="G57" s="51"/>
    </row>
    <row r="58" spans="1:7" ht="38.25">
      <c r="A58" s="10">
        <v>41051500</v>
      </c>
      <c r="B58" s="11" t="s">
        <v>46</v>
      </c>
      <c r="C58" s="12">
        <f t="shared" si="1"/>
        <v>14937400</v>
      </c>
      <c r="D58" s="13">
        <v>14937400</v>
      </c>
      <c r="E58" s="13">
        <v>0</v>
      </c>
      <c r="F58" s="13">
        <v>0</v>
      </c>
      <c r="G58" s="51"/>
    </row>
    <row r="59" spans="1:7" ht="51" hidden="1">
      <c r="A59" s="10">
        <v>41052000</v>
      </c>
      <c r="B59" s="11" t="s">
        <v>47</v>
      </c>
      <c r="C59" s="12">
        <f t="shared" si="1"/>
        <v>0</v>
      </c>
      <c r="D59" s="13"/>
      <c r="E59" s="13">
        <v>0</v>
      </c>
      <c r="F59" s="13">
        <v>0</v>
      </c>
    </row>
    <row r="60" spans="1:7">
      <c r="A60" s="10">
        <v>41053900</v>
      </c>
      <c r="B60" s="11" t="s">
        <v>48</v>
      </c>
      <c r="C60" s="12">
        <f t="shared" si="1"/>
        <v>8748211</v>
      </c>
      <c r="D60" s="13">
        <v>8748211</v>
      </c>
      <c r="E60" s="13">
        <v>0</v>
      </c>
      <c r="F60" s="13">
        <v>0</v>
      </c>
      <c r="G60" s="51"/>
    </row>
    <row r="61" spans="1:7" ht="52.5" customHeight="1">
      <c r="A61" s="10">
        <v>41054300</v>
      </c>
      <c r="B61" s="11" t="s">
        <v>412</v>
      </c>
      <c r="C61" s="12">
        <f t="shared" si="1"/>
        <v>306415</v>
      </c>
      <c r="D61" s="13">
        <v>306415</v>
      </c>
      <c r="E61" s="13"/>
      <c r="F61" s="13"/>
      <c r="G61" s="51"/>
    </row>
    <row r="62" spans="1:7">
      <c r="A62" s="14" t="s">
        <v>49</v>
      </c>
      <c r="B62" s="15"/>
      <c r="C62" s="8">
        <f t="shared" si="1"/>
        <v>127147757</v>
      </c>
      <c r="D62" s="8">
        <f>D40+D39</f>
        <v>126122657</v>
      </c>
      <c r="E62" s="8">
        <f>E40+E39</f>
        <v>1025100</v>
      </c>
      <c r="F62" s="8">
        <f>F40+F39</f>
        <v>0</v>
      </c>
    </row>
    <row r="63" spans="1:7" ht="6.75" customHeight="1"/>
    <row r="64" spans="1:7" ht="5.25" customHeight="1"/>
    <row r="65" spans="2:6" ht="15">
      <c r="B65" s="20" t="s">
        <v>50</v>
      </c>
      <c r="C65" s="115"/>
      <c r="D65" s="19"/>
      <c r="E65" s="19"/>
      <c r="F65" s="21" t="s">
        <v>347</v>
      </c>
    </row>
    <row r="66" spans="2:6" ht="15">
      <c r="B66" s="45" t="s">
        <v>264</v>
      </c>
      <c r="C66" s="115"/>
      <c r="D66" s="115"/>
      <c r="E66" s="19"/>
      <c r="F66" s="19"/>
    </row>
    <row r="67" spans="2:6">
      <c r="C67" s="139"/>
    </row>
    <row r="68" spans="2:6">
      <c r="C68" s="51"/>
    </row>
    <row r="70" spans="2:6">
      <c r="C70" s="271">
        <v>127147757</v>
      </c>
      <c r="D70" s="271">
        <v>126122657</v>
      </c>
      <c r="E70" s="271">
        <v>1025100</v>
      </c>
      <c r="F70" s="271">
        <v>0</v>
      </c>
    </row>
    <row r="72" spans="2:6">
      <c r="C72" s="51">
        <f>C70-C62</f>
        <v>0</v>
      </c>
      <c r="D72" s="51">
        <f>D70-D62</f>
        <v>0</v>
      </c>
      <c r="E72" s="51">
        <f>E70-E62</f>
        <v>0</v>
      </c>
      <c r="F72" s="51">
        <f>F70-F62</f>
        <v>0</v>
      </c>
    </row>
  </sheetData>
  <mergeCells count="9">
    <mergeCell ref="A5:F5"/>
    <mergeCell ref="D2:F3"/>
    <mergeCell ref="A7:A9"/>
    <mergeCell ref="B7:B9"/>
    <mergeCell ref="C7:C9"/>
    <mergeCell ref="D7:D9"/>
    <mergeCell ref="E7:F7"/>
    <mergeCell ref="E8:E9"/>
    <mergeCell ref="F8:F9"/>
  </mergeCells>
  <phoneticPr fontId="0" type="noConversion"/>
  <pageMargins left="0.78740157480314965" right="0.39370078740157483" top="0.19685039370078741" bottom="0.19685039370078741" header="0" footer="0"/>
  <pageSetup paperSize="9" scale="93" fitToHeight="5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25"/>
  <sheetViews>
    <sheetView view="pageBreakPreview" zoomScale="80" zoomScaleNormal="100" zoomScaleSheetLayoutView="80" workbookViewId="0">
      <selection activeCell="D26" sqref="D26"/>
    </sheetView>
  </sheetViews>
  <sheetFormatPr defaultRowHeight="12.75"/>
  <cols>
    <col min="1" max="1" width="7.7109375" style="2" customWidth="1"/>
    <col min="2" max="2" width="36.85546875" style="2" customWidth="1"/>
    <col min="3" max="3" width="11" style="2" customWidth="1"/>
    <col min="4" max="6" width="16" style="2" customWidth="1"/>
    <col min="7" max="7" width="11" style="2" customWidth="1"/>
    <col min="8" max="16384" width="9.140625" style="2"/>
  </cols>
  <sheetData>
    <row r="1" spans="1:11">
      <c r="F1" s="3" t="s">
        <v>58</v>
      </c>
    </row>
    <row r="2" spans="1:11">
      <c r="D2" s="290" t="str">
        <f ca="1">Д!D2</f>
        <v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v>
      </c>
      <c r="E2" s="290"/>
      <c r="F2" s="290"/>
    </row>
    <row r="3" spans="1:11" ht="42.75" customHeight="1">
      <c r="D3" s="290"/>
      <c r="E3" s="290"/>
      <c r="F3" s="290"/>
    </row>
    <row r="4" spans="1:11">
      <c r="I4" s="17"/>
      <c r="J4" s="17"/>
    </row>
    <row r="5" spans="1:11" ht="18.75">
      <c r="A5" s="293" t="s">
        <v>331</v>
      </c>
      <c r="B5" s="293"/>
      <c r="C5" s="293"/>
      <c r="D5" s="293"/>
      <c r="E5" s="293"/>
      <c r="F5" s="293"/>
      <c r="I5" s="17"/>
      <c r="J5" s="17"/>
    </row>
    <row r="6" spans="1:11">
      <c r="F6" s="3" t="s">
        <v>253</v>
      </c>
      <c r="I6" s="17"/>
      <c r="J6" s="17"/>
    </row>
    <row r="7" spans="1:11">
      <c r="A7" s="291" t="s">
        <v>1</v>
      </c>
      <c r="B7" s="291" t="s">
        <v>51</v>
      </c>
      <c r="C7" s="292" t="s">
        <v>3</v>
      </c>
      <c r="D7" s="291" t="s">
        <v>4</v>
      </c>
      <c r="E7" s="291" t="s">
        <v>5</v>
      </c>
      <c r="F7" s="291"/>
      <c r="I7" s="17"/>
      <c r="J7" s="17"/>
    </row>
    <row r="8" spans="1:11">
      <c r="A8" s="291"/>
      <c r="B8" s="291"/>
      <c r="C8" s="291"/>
      <c r="D8" s="291"/>
      <c r="E8" s="291" t="s">
        <v>3</v>
      </c>
      <c r="F8" s="291" t="s">
        <v>6</v>
      </c>
      <c r="I8" s="17"/>
      <c r="J8" s="17"/>
    </row>
    <row r="9" spans="1:11">
      <c r="A9" s="291"/>
      <c r="B9" s="291"/>
      <c r="C9" s="291"/>
      <c r="D9" s="291"/>
      <c r="E9" s="291"/>
      <c r="F9" s="291"/>
      <c r="I9" s="17"/>
      <c r="J9" s="17"/>
    </row>
    <row r="10" spans="1:11" s="39" customFormat="1" ht="11.25">
      <c r="A10" s="37">
        <v>1</v>
      </c>
      <c r="B10" s="37">
        <v>2</v>
      </c>
      <c r="C10" s="38">
        <v>3</v>
      </c>
      <c r="D10" s="37">
        <v>4</v>
      </c>
      <c r="E10" s="37">
        <v>5</v>
      </c>
      <c r="F10" s="37">
        <v>6</v>
      </c>
      <c r="I10" s="40"/>
      <c r="J10" s="40"/>
    </row>
    <row r="11" spans="1:11">
      <c r="A11" s="6">
        <v>200000</v>
      </c>
      <c r="B11" s="7" t="s">
        <v>52</v>
      </c>
      <c r="C11" s="8">
        <f>C12</f>
        <v>1204388.3</v>
      </c>
      <c r="D11" s="9">
        <f>D12</f>
        <v>-2355920</v>
      </c>
      <c r="E11" s="9">
        <f>E12</f>
        <v>3560308.3</v>
      </c>
      <c r="F11" s="9">
        <f>F12</f>
        <v>3560308.3</v>
      </c>
      <c r="I11" s="17"/>
      <c r="J11" s="17"/>
    </row>
    <row r="12" spans="1:11" ht="25.5">
      <c r="A12" s="6">
        <v>208000</v>
      </c>
      <c r="B12" s="7" t="s">
        <v>53</v>
      </c>
      <c r="C12" s="8">
        <f>C13+C14</f>
        <v>1204388.3</v>
      </c>
      <c r="D12" s="9">
        <f>D13+D14</f>
        <v>-2355920</v>
      </c>
      <c r="E12" s="9">
        <f>E13+E14</f>
        <v>3560308.3</v>
      </c>
      <c r="F12" s="9">
        <f>F13+F14</f>
        <v>3560308.3</v>
      </c>
      <c r="I12" s="17"/>
      <c r="J12" s="17"/>
    </row>
    <row r="13" spans="1:11">
      <c r="A13" s="10">
        <v>208100</v>
      </c>
      <c r="B13" s="11" t="s">
        <v>54</v>
      </c>
      <c r="C13" s="12">
        <v>1204388.3</v>
      </c>
      <c r="D13" s="13">
        <v>1204388.3</v>
      </c>
      <c r="E13" s="13">
        <v>0</v>
      </c>
      <c r="F13" s="13">
        <v>0</v>
      </c>
    </row>
    <row r="14" spans="1:11" ht="38.25">
      <c r="A14" s="10">
        <v>208400</v>
      </c>
      <c r="B14" s="11" t="s">
        <v>55</v>
      </c>
      <c r="C14" s="12">
        <v>0</v>
      </c>
      <c r="D14" s="13">
        <v>-3560308.3</v>
      </c>
      <c r="E14" s="13">
        <v>3560308.3</v>
      </c>
      <c r="F14" s="13">
        <v>3560308.3</v>
      </c>
      <c r="I14" s="18"/>
      <c r="J14" s="18"/>
      <c r="K14" s="18"/>
    </row>
    <row r="15" spans="1:11" ht="27.75" customHeight="1">
      <c r="A15" s="6">
        <v>600000</v>
      </c>
      <c r="B15" s="7" t="s">
        <v>56</v>
      </c>
      <c r="C15" s="8">
        <f>C16</f>
        <v>1204388.3</v>
      </c>
      <c r="D15" s="9">
        <f>D16</f>
        <v>-2355920</v>
      </c>
      <c r="E15" s="9">
        <f>E16</f>
        <v>3560308.3</v>
      </c>
      <c r="F15" s="9">
        <f>F16</f>
        <v>3560308.3</v>
      </c>
    </row>
    <row r="16" spans="1:11">
      <c r="A16" s="6">
        <v>602000</v>
      </c>
      <c r="B16" s="7" t="s">
        <v>57</v>
      </c>
      <c r="C16" s="8">
        <f>C17+C18</f>
        <v>1204388.3</v>
      </c>
      <c r="D16" s="9">
        <f>D17+D18</f>
        <v>-2355920</v>
      </c>
      <c r="E16" s="9">
        <f>E17+E18</f>
        <v>3560308.3</v>
      </c>
      <c r="F16" s="9">
        <f>F17+F18</f>
        <v>3560308.3</v>
      </c>
    </row>
    <row r="17" spans="1:6">
      <c r="A17" s="10">
        <v>602100</v>
      </c>
      <c r="B17" s="11" t="s">
        <v>54</v>
      </c>
      <c r="C17" s="12">
        <v>1204388.3</v>
      </c>
      <c r="D17" s="13">
        <v>1204388.3</v>
      </c>
      <c r="E17" s="13">
        <v>0</v>
      </c>
      <c r="F17" s="13">
        <v>0</v>
      </c>
    </row>
    <row r="18" spans="1:6" ht="41.25" customHeight="1">
      <c r="A18" s="10">
        <v>602400</v>
      </c>
      <c r="B18" s="11" t="s">
        <v>55</v>
      </c>
      <c r="C18" s="12">
        <v>0</v>
      </c>
      <c r="D18" s="13">
        <v>-3560308.3</v>
      </c>
      <c r="E18" s="13">
        <v>3560308.3</v>
      </c>
      <c r="F18" s="13">
        <v>3560308.3</v>
      </c>
    </row>
    <row r="21" spans="1:6" s="19" customFormat="1" ht="15">
      <c r="B21" s="20" t="s">
        <v>50</v>
      </c>
      <c r="F21" s="21" t="s">
        <v>347</v>
      </c>
    </row>
    <row r="22" spans="1:6" ht="15">
      <c r="B22" s="45" t="s">
        <v>264</v>
      </c>
      <c r="C22" s="19"/>
      <c r="D22" s="19"/>
      <c r="E22" s="19"/>
      <c r="F22" s="19"/>
    </row>
    <row r="23" spans="1:6">
      <c r="D23" s="149"/>
      <c r="E23" s="117"/>
      <c r="F23" s="117"/>
    </row>
    <row r="25" spans="1:6">
      <c r="D25" s="51">
        <f ca="1">E18-В!K77</f>
        <v>0</v>
      </c>
    </row>
  </sheetData>
  <mergeCells count="9">
    <mergeCell ref="D2:F3"/>
    <mergeCell ref="A5:F5"/>
    <mergeCell ref="A7:A9"/>
    <mergeCell ref="B7:B9"/>
    <mergeCell ref="C7:C9"/>
    <mergeCell ref="D7:D9"/>
    <mergeCell ref="E7:F7"/>
    <mergeCell ref="E8:E9"/>
    <mergeCell ref="F8:F9"/>
  </mergeCells>
  <phoneticPr fontId="0" type="noConversion"/>
  <pageMargins left="0.70866141732283472" right="0.31496062992125984" top="0.15748031496062992" bottom="0.15748031496062992"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IV84"/>
  <sheetViews>
    <sheetView view="pageBreakPreview" zoomScale="95" zoomScaleNormal="100" zoomScaleSheetLayoutView="95" workbookViewId="0">
      <pane xSplit="3" ySplit="11" topLeftCell="D72" activePane="bottomRight" state="frozen"/>
      <selection pane="topRight" activeCell="D1" sqref="D1"/>
      <selection pane="bottomLeft" activeCell="A12" sqref="A12"/>
      <selection pane="bottomRight" activeCell="O8" sqref="O8:O10"/>
    </sheetView>
  </sheetViews>
  <sheetFormatPr defaultRowHeight="12.75"/>
  <cols>
    <col min="1" max="1" width="12.85546875" style="2" customWidth="1"/>
    <col min="2" max="3" width="9.28515625" style="2" bestFit="1" customWidth="1"/>
    <col min="4" max="4" width="50.7109375" style="2" customWidth="1"/>
    <col min="5" max="6" width="13.140625" style="2" customWidth="1"/>
    <col min="7" max="7" width="11.85546875" style="2" customWidth="1"/>
    <col min="8" max="8" width="11.42578125" style="2" customWidth="1"/>
    <col min="9" max="9" width="11.5703125" style="2" customWidth="1"/>
    <col min="10" max="11" width="11.140625" style="2" customWidth="1"/>
    <col min="12" max="12" width="10.7109375" style="2" customWidth="1"/>
    <col min="13" max="13" width="9" style="2" customWidth="1"/>
    <col min="14" max="14" width="9.7109375" style="2" customWidth="1"/>
    <col min="15" max="15" width="12.28515625" style="2" customWidth="1"/>
    <col min="16" max="16" width="13.85546875" style="2" customWidth="1"/>
    <col min="17" max="17" width="11.7109375" style="143" customWidth="1"/>
    <col min="18" max="16384" width="9.140625" style="144"/>
  </cols>
  <sheetData>
    <row r="1" spans="1:256">
      <c r="N1" s="36"/>
      <c r="O1" s="36"/>
      <c r="P1" s="3" t="s">
        <v>304</v>
      </c>
    </row>
    <row r="2" spans="1:256" ht="12.75" customHeight="1">
      <c r="L2" s="290" t="str">
        <f ca="1">Д!D2</f>
        <v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v>
      </c>
      <c r="M2" s="290"/>
      <c r="N2" s="290"/>
      <c r="O2" s="290"/>
      <c r="P2" s="290"/>
    </row>
    <row r="3" spans="1:256" ht="27" customHeight="1">
      <c r="L3" s="290"/>
      <c r="M3" s="290"/>
      <c r="N3" s="290"/>
      <c r="O3" s="290"/>
      <c r="P3" s="290"/>
    </row>
    <row r="5" spans="1:256" ht="20.25">
      <c r="A5" s="296" t="s">
        <v>336</v>
      </c>
      <c r="B5" s="296"/>
      <c r="C5" s="296"/>
      <c r="D5" s="296"/>
      <c r="E5" s="296"/>
      <c r="F5" s="296"/>
      <c r="G5" s="296"/>
      <c r="H5" s="296"/>
      <c r="I5" s="296"/>
      <c r="J5" s="296"/>
      <c r="K5" s="296"/>
      <c r="L5" s="296"/>
      <c r="M5" s="296"/>
      <c r="N5" s="296"/>
      <c r="O5" s="296"/>
      <c r="P5" s="296"/>
      <c r="Q5" s="145"/>
      <c r="R5" s="146"/>
    </row>
    <row r="6" spans="1:256">
      <c r="P6" s="3" t="s">
        <v>253</v>
      </c>
    </row>
    <row r="7" spans="1:256" ht="12.75" customHeight="1">
      <c r="A7" s="294" t="s">
        <v>395</v>
      </c>
      <c r="B7" s="294" t="s">
        <v>396</v>
      </c>
      <c r="C7" s="294" t="s">
        <v>397</v>
      </c>
      <c r="D7" s="295" t="s">
        <v>398</v>
      </c>
      <c r="E7" s="295" t="s">
        <v>4</v>
      </c>
      <c r="F7" s="295"/>
      <c r="G7" s="295"/>
      <c r="H7" s="295"/>
      <c r="I7" s="295"/>
      <c r="J7" s="295" t="s">
        <v>5</v>
      </c>
      <c r="K7" s="295"/>
      <c r="L7" s="295"/>
      <c r="M7" s="295"/>
      <c r="N7" s="295"/>
      <c r="O7" s="295"/>
      <c r="P7" s="297" t="s">
        <v>61</v>
      </c>
    </row>
    <row r="8" spans="1:256" ht="12.75" customHeight="1">
      <c r="A8" s="295"/>
      <c r="B8" s="295"/>
      <c r="C8" s="295"/>
      <c r="D8" s="295"/>
      <c r="E8" s="297" t="s">
        <v>357</v>
      </c>
      <c r="F8" s="295" t="s">
        <v>62</v>
      </c>
      <c r="G8" s="295" t="s">
        <v>63</v>
      </c>
      <c r="H8" s="295"/>
      <c r="I8" s="295" t="s">
        <v>64</v>
      </c>
      <c r="J8" s="297" t="s">
        <v>357</v>
      </c>
      <c r="K8" s="295" t="s">
        <v>399</v>
      </c>
      <c r="L8" s="295" t="s">
        <v>62</v>
      </c>
      <c r="M8" s="295" t="s">
        <v>63</v>
      </c>
      <c r="N8" s="295"/>
      <c r="O8" s="295" t="s">
        <v>64</v>
      </c>
      <c r="P8" s="295"/>
    </row>
    <row r="9" spans="1:256" ht="12.75" customHeight="1">
      <c r="A9" s="295"/>
      <c r="B9" s="295"/>
      <c r="C9" s="295"/>
      <c r="D9" s="295"/>
      <c r="E9" s="295"/>
      <c r="F9" s="295"/>
      <c r="G9" s="295" t="s">
        <v>65</v>
      </c>
      <c r="H9" s="295" t="s">
        <v>66</v>
      </c>
      <c r="I9" s="295"/>
      <c r="J9" s="295"/>
      <c r="K9" s="295"/>
      <c r="L9" s="295"/>
      <c r="M9" s="295" t="s">
        <v>65</v>
      </c>
      <c r="N9" s="295" t="s">
        <v>66</v>
      </c>
      <c r="O9" s="295"/>
      <c r="P9" s="295"/>
    </row>
    <row r="10" spans="1:256" ht="48.75" customHeight="1">
      <c r="A10" s="295"/>
      <c r="B10" s="295"/>
      <c r="C10" s="295"/>
      <c r="D10" s="295"/>
      <c r="E10" s="295"/>
      <c r="F10" s="295"/>
      <c r="G10" s="295"/>
      <c r="H10" s="295"/>
      <c r="I10" s="295"/>
      <c r="J10" s="295"/>
      <c r="K10" s="295"/>
      <c r="L10" s="295"/>
      <c r="M10" s="295"/>
      <c r="N10" s="295"/>
      <c r="O10" s="295"/>
      <c r="P10" s="295"/>
    </row>
    <row r="11" spans="1:256" s="39" customFormat="1">
      <c r="A11" s="272">
        <v>1</v>
      </c>
      <c r="B11" s="272">
        <v>2</v>
      </c>
      <c r="C11" s="272">
        <v>3</v>
      </c>
      <c r="D11" s="272">
        <v>4</v>
      </c>
      <c r="E11" s="273">
        <v>5</v>
      </c>
      <c r="F11" s="272">
        <v>6</v>
      </c>
      <c r="G11" s="272">
        <v>7</v>
      </c>
      <c r="H11" s="272">
        <v>8</v>
      </c>
      <c r="I11" s="272">
        <v>9</v>
      </c>
      <c r="J11" s="273">
        <v>10</v>
      </c>
      <c r="K11" s="272">
        <v>11</v>
      </c>
      <c r="L11" s="272">
        <v>12</v>
      </c>
      <c r="M11" s="272">
        <v>13</v>
      </c>
      <c r="N11" s="272">
        <v>14</v>
      </c>
      <c r="O11" s="272">
        <v>15</v>
      </c>
      <c r="P11" s="273">
        <v>16</v>
      </c>
      <c r="Q11" s="147"/>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row>
    <row r="12" spans="1:256" s="142" customFormat="1">
      <c r="A12" s="274" t="s">
        <v>68</v>
      </c>
      <c r="B12" s="275"/>
      <c r="C12" s="276"/>
      <c r="D12" s="277" t="s">
        <v>69</v>
      </c>
      <c r="E12" s="278">
        <v>2627296</v>
      </c>
      <c r="F12" s="279">
        <v>2627296</v>
      </c>
      <c r="G12" s="279">
        <v>1519900</v>
      </c>
      <c r="H12" s="279">
        <v>125990</v>
      </c>
      <c r="I12" s="279">
        <v>0</v>
      </c>
      <c r="J12" s="278">
        <v>18000</v>
      </c>
      <c r="K12" s="279">
        <v>0</v>
      </c>
      <c r="L12" s="279">
        <v>18000</v>
      </c>
      <c r="M12" s="279">
        <v>0</v>
      </c>
      <c r="N12" s="279">
        <v>0</v>
      </c>
      <c r="O12" s="279">
        <v>0</v>
      </c>
      <c r="P12" s="278">
        <v>2645296</v>
      </c>
      <c r="Q12" s="143"/>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142" customFormat="1">
      <c r="A13" s="274" t="s">
        <v>70</v>
      </c>
      <c r="B13" s="275"/>
      <c r="C13" s="276"/>
      <c r="D13" s="277" t="s">
        <v>69</v>
      </c>
      <c r="E13" s="278">
        <v>2627296</v>
      </c>
      <c r="F13" s="279">
        <v>2627296</v>
      </c>
      <c r="G13" s="279">
        <v>1519900</v>
      </c>
      <c r="H13" s="279">
        <v>125990</v>
      </c>
      <c r="I13" s="279">
        <v>0</v>
      </c>
      <c r="J13" s="278">
        <v>18000</v>
      </c>
      <c r="K13" s="279">
        <v>0</v>
      </c>
      <c r="L13" s="279">
        <v>18000</v>
      </c>
      <c r="M13" s="279">
        <v>0</v>
      </c>
      <c r="N13" s="279">
        <v>0</v>
      </c>
      <c r="O13" s="279">
        <v>0</v>
      </c>
      <c r="P13" s="278">
        <v>2645296</v>
      </c>
      <c r="Q13" s="143"/>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155" customFormat="1" ht="51">
      <c r="A14" s="280" t="s">
        <v>71</v>
      </c>
      <c r="B14" s="280" t="s">
        <v>72</v>
      </c>
      <c r="C14" s="281" t="s">
        <v>73</v>
      </c>
      <c r="D14" s="282" t="s">
        <v>74</v>
      </c>
      <c r="E14" s="283">
        <v>2499200</v>
      </c>
      <c r="F14" s="284">
        <v>2499200</v>
      </c>
      <c r="G14" s="284">
        <v>1519900</v>
      </c>
      <c r="H14" s="284">
        <v>125990</v>
      </c>
      <c r="I14" s="284">
        <v>0</v>
      </c>
      <c r="J14" s="283">
        <v>18000</v>
      </c>
      <c r="K14" s="284">
        <v>0</v>
      </c>
      <c r="L14" s="284">
        <v>18000</v>
      </c>
      <c r="M14" s="284">
        <v>0</v>
      </c>
      <c r="N14" s="284">
        <v>0</v>
      </c>
      <c r="O14" s="284">
        <v>0</v>
      </c>
      <c r="P14" s="283">
        <v>2517200</v>
      </c>
      <c r="Q14" s="153"/>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row>
    <row r="15" spans="1:256" s="155" customFormat="1">
      <c r="A15" s="280" t="s">
        <v>75</v>
      </c>
      <c r="B15" s="280" t="s">
        <v>76</v>
      </c>
      <c r="C15" s="281" t="s">
        <v>77</v>
      </c>
      <c r="D15" s="282" t="s">
        <v>78</v>
      </c>
      <c r="E15" s="283">
        <v>128096</v>
      </c>
      <c r="F15" s="284">
        <v>128096</v>
      </c>
      <c r="G15" s="284">
        <v>0</v>
      </c>
      <c r="H15" s="284">
        <v>0</v>
      </c>
      <c r="I15" s="284">
        <v>0</v>
      </c>
      <c r="J15" s="283">
        <v>0</v>
      </c>
      <c r="K15" s="284">
        <v>0</v>
      </c>
      <c r="L15" s="284">
        <v>0</v>
      </c>
      <c r="M15" s="284">
        <v>0</v>
      </c>
      <c r="N15" s="284">
        <v>0</v>
      </c>
      <c r="O15" s="284">
        <v>0</v>
      </c>
      <c r="P15" s="283">
        <v>128096</v>
      </c>
      <c r="Q15" s="153"/>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256" s="142" customFormat="1">
      <c r="A16" s="274" t="s">
        <v>79</v>
      </c>
      <c r="B16" s="275"/>
      <c r="C16" s="276"/>
      <c r="D16" s="277" t="s">
        <v>80</v>
      </c>
      <c r="E16" s="278">
        <v>28204928.27</v>
      </c>
      <c r="F16" s="279">
        <v>28204928.27</v>
      </c>
      <c r="G16" s="279">
        <v>52780.800000000003</v>
      </c>
      <c r="H16" s="279">
        <v>2703.76</v>
      </c>
      <c r="I16" s="279">
        <v>0</v>
      </c>
      <c r="J16" s="278">
        <v>3322710.3</v>
      </c>
      <c r="K16" s="279">
        <v>2322710.2999999998</v>
      </c>
      <c r="L16" s="279">
        <v>920000</v>
      </c>
      <c r="M16" s="279">
        <v>0</v>
      </c>
      <c r="N16" s="279">
        <v>0</v>
      </c>
      <c r="O16" s="279">
        <v>2402710.2999999998</v>
      </c>
      <c r="P16" s="278">
        <v>31527638.57</v>
      </c>
      <c r="Q16" s="143"/>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142" customFormat="1" ht="63.75">
      <c r="A17" s="274" t="s">
        <v>81</v>
      </c>
      <c r="B17" s="275"/>
      <c r="C17" s="276"/>
      <c r="D17" s="277" t="s">
        <v>82</v>
      </c>
      <c r="E17" s="278">
        <v>28204928.27</v>
      </c>
      <c r="F17" s="279">
        <v>28204928.27</v>
      </c>
      <c r="G17" s="279">
        <v>52780.800000000003</v>
      </c>
      <c r="H17" s="279">
        <v>2703.76</v>
      </c>
      <c r="I17" s="279">
        <v>0</v>
      </c>
      <c r="J17" s="278">
        <v>3322710.3</v>
      </c>
      <c r="K17" s="279">
        <v>2322710.2999999998</v>
      </c>
      <c r="L17" s="279">
        <v>920000</v>
      </c>
      <c r="M17" s="279">
        <v>0</v>
      </c>
      <c r="N17" s="279">
        <v>0</v>
      </c>
      <c r="O17" s="279">
        <v>2402710.2999999998</v>
      </c>
      <c r="P17" s="278">
        <v>31527638.57</v>
      </c>
      <c r="Q17" s="143"/>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c r="A18" s="280" t="s">
        <v>83</v>
      </c>
      <c r="B18" s="280" t="s">
        <v>76</v>
      </c>
      <c r="C18" s="281" t="s">
        <v>77</v>
      </c>
      <c r="D18" s="282" t="s">
        <v>78</v>
      </c>
      <c r="E18" s="283">
        <v>31000</v>
      </c>
      <c r="F18" s="284">
        <v>31000</v>
      </c>
      <c r="G18" s="284">
        <v>0</v>
      </c>
      <c r="H18" s="284">
        <v>0</v>
      </c>
      <c r="I18" s="284">
        <v>0</v>
      </c>
      <c r="J18" s="283">
        <v>0</v>
      </c>
      <c r="K18" s="284">
        <v>0</v>
      </c>
      <c r="L18" s="284">
        <v>0</v>
      </c>
      <c r="M18" s="284">
        <v>0</v>
      </c>
      <c r="N18" s="284">
        <v>0</v>
      </c>
      <c r="O18" s="284">
        <v>0</v>
      </c>
      <c r="P18" s="283">
        <v>31000</v>
      </c>
    </row>
    <row r="19" spans="1:256" ht="25.5">
      <c r="A19" s="280" t="s">
        <v>84</v>
      </c>
      <c r="B19" s="280" t="s">
        <v>85</v>
      </c>
      <c r="C19" s="281" t="s">
        <v>86</v>
      </c>
      <c r="D19" s="282" t="s">
        <v>87</v>
      </c>
      <c r="E19" s="283">
        <v>27663376</v>
      </c>
      <c r="F19" s="284">
        <v>27663376</v>
      </c>
      <c r="G19" s="284">
        <v>0</v>
      </c>
      <c r="H19" s="284">
        <v>0</v>
      </c>
      <c r="I19" s="284">
        <v>0</v>
      </c>
      <c r="J19" s="283">
        <v>1637300</v>
      </c>
      <c r="K19" s="284">
        <v>637300</v>
      </c>
      <c r="L19" s="284">
        <v>920000</v>
      </c>
      <c r="M19" s="284">
        <v>0</v>
      </c>
      <c r="N19" s="284">
        <v>0</v>
      </c>
      <c r="O19" s="284">
        <v>717300</v>
      </c>
      <c r="P19" s="283">
        <v>29300676</v>
      </c>
      <c r="Q19" s="149"/>
    </row>
    <row r="20" spans="1:256" ht="38.25">
      <c r="A20" s="280" t="s">
        <v>88</v>
      </c>
      <c r="B20" s="280" t="s">
        <v>89</v>
      </c>
      <c r="C20" s="281" t="s">
        <v>90</v>
      </c>
      <c r="D20" s="282" t="s">
        <v>91</v>
      </c>
      <c r="E20" s="283">
        <v>12000</v>
      </c>
      <c r="F20" s="284">
        <v>12000</v>
      </c>
      <c r="G20" s="284">
        <v>0</v>
      </c>
      <c r="H20" s="284">
        <v>0</v>
      </c>
      <c r="I20" s="284">
        <v>0</v>
      </c>
      <c r="J20" s="283">
        <v>0</v>
      </c>
      <c r="K20" s="284">
        <v>0</v>
      </c>
      <c r="L20" s="284">
        <v>0</v>
      </c>
      <c r="M20" s="284">
        <v>0</v>
      </c>
      <c r="N20" s="284">
        <v>0</v>
      </c>
      <c r="O20" s="284">
        <v>0</v>
      </c>
      <c r="P20" s="283">
        <v>12000</v>
      </c>
    </row>
    <row r="21" spans="1:256">
      <c r="A21" s="280" t="s">
        <v>93</v>
      </c>
      <c r="B21" s="280" t="s">
        <v>94</v>
      </c>
      <c r="C21" s="281" t="s">
        <v>92</v>
      </c>
      <c r="D21" s="282" t="s">
        <v>95</v>
      </c>
      <c r="E21" s="283">
        <v>94130</v>
      </c>
      <c r="F21" s="284">
        <v>94130</v>
      </c>
      <c r="G21" s="284">
        <v>0</v>
      </c>
      <c r="H21" s="284">
        <v>0</v>
      </c>
      <c r="I21" s="284">
        <v>0</v>
      </c>
      <c r="J21" s="283">
        <v>0</v>
      </c>
      <c r="K21" s="284">
        <v>0</v>
      </c>
      <c r="L21" s="284">
        <v>0</v>
      </c>
      <c r="M21" s="284">
        <v>0</v>
      </c>
      <c r="N21" s="284">
        <v>0</v>
      </c>
      <c r="O21" s="284">
        <v>0</v>
      </c>
      <c r="P21" s="283">
        <v>94130</v>
      </c>
    </row>
    <row r="22" spans="1:256" ht="25.5">
      <c r="A22" s="280" t="s">
        <v>96</v>
      </c>
      <c r="B22" s="280" t="s">
        <v>97</v>
      </c>
      <c r="C22" s="281" t="s">
        <v>98</v>
      </c>
      <c r="D22" s="282" t="s">
        <v>99</v>
      </c>
      <c r="E22" s="283">
        <v>17400</v>
      </c>
      <c r="F22" s="284">
        <v>17400</v>
      </c>
      <c r="G22" s="284">
        <v>0</v>
      </c>
      <c r="H22" s="284">
        <v>0</v>
      </c>
      <c r="I22" s="284">
        <v>0</v>
      </c>
      <c r="J22" s="283">
        <v>0</v>
      </c>
      <c r="K22" s="284">
        <v>0</v>
      </c>
      <c r="L22" s="284">
        <v>0</v>
      </c>
      <c r="M22" s="284">
        <v>0</v>
      </c>
      <c r="N22" s="284">
        <v>0</v>
      </c>
      <c r="O22" s="284">
        <v>0</v>
      </c>
      <c r="P22" s="283">
        <v>17400</v>
      </c>
    </row>
    <row r="23" spans="1:256" ht="25.5">
      <c r="A23" s="280" t="s">
        <v>100</v>
      </c>
      <c r="B23" s="280" t="s">
        <v>101</v>
      </c>
      <c r="C23" s="281" t="s">
        <v>98</v>
      </c>
      <c r="D23" s="282" t="s">
        <v>102</v>
      </c>
      <c r="E23" s="283">
        <v>66282.270000000019</v>
      </c>
      <c r="F23" s="284">
        <v>66282.270000000019</v>
      </c>
      <c r="G23" s="284">
        <v>52780.800000000003</v>
      </c>
      <c r="H23" s="284">
        <v>2703.76</v>
      </c>
      <c r="I23" s="284">
        <v>0</v>
      </c>
      <c r="J23" s="283">
        <v>0</v>
      </c>
      <c r="K23" s="284">
        <v>0</v>
      </c>
      <c r="L23" s="284">
        <v>0</v>
      </c>
      <c r="M23" s="284">
        <v>0</v>
      </c>
      <c r="N23" s="284">
        <v>0</v>
      </c>
      <c r="O23" s="284">
        <v>0</v>
      </c>
      <c r="P23" s="283">
        <v>66282.270000000019</v>
      </c>
    </row>
    <row r="24" spans="1:256" ht="25.5">
      <c r="A24" s="280" t="s">
        <v>332</v>
      </c>
      <c r="B24" s="280" t="s">
        <v>373</v>
      </c>
      <c r="C24" s="281" t="s">
        <v>98</v>
      </c>
      <c r="D24" s="282" t="s">
        <v>333</v>
      </c>
      <c r="E24" s="283">
        <v>3200</v>
      </c>
      <c r="F24" s="284">
        <v>3200</v>
      </c>
      <c r="G24" s="284">
        <v>0</v>
      </c>
      <c r="H24" s="284">
        <v>0</v>
      </c>
      <c r="I24" s="284">
        <v>0</v>
      </c>
      <c r="J24" s="283">
        <v>0</v>
      </c>
      <c r="K24" s="284">
        <v>0</v>
      </c>
      <c r="L24" s="284">
        <v>0</v>
      </c>
      <c r="M24" s="284">
        <v>0</v>
      </c>
      <c r="N24" s="284">
        <v>0</v>
      </c>
      <c r="O24" s="284">
        <v>0</v>
      </c>
      <c r="P24" s="283">
        <v>3200</v>
      </c>
    </row>
    <row r="25" spans="1:256" ht="25.5">
      <c r="A25" s="280" t="s">
        <v>103</v>
      </c>
      <c r="B25" s="280" t="s">
        <v>104</v>
      </c>
      <c r="C25" s="281" t="s">
        <v>98</v>
      </c>
      <c r="D25" s="282" t="s">
        <v>105</v>
      </c>
      <c r="E25" s="283">
        <v>9500</v>
      </c>
      <c r="F25" s="284">
        <v>9500</v>
      </c>
      <c r="G25" s="284">
        <v>0</v>
      </c>
      <c r="H25" s="284">
        <v>0</v>
      </c>
      <c r="I25" s="284">
        <v>0</v>
      </c>
      <c r="J25" s="283">
        <v>0</v>
      </c>
      <c r="K25" s="284">
        <v>0</v>
      </c>
      <c r="L25" s="284">
        <v>0</v>
      </c>
      <c r="M25" s="284">
        <v>0</v>
      </c>
      <c r="N25" s="284">
        <v>0</v>
      </c>
      <c r="O25" s="284">
        <v>0</v>
      </c>
      <c r="P25" s="283">
        <v>9500</v>
      </c>
    </row>
    <row r="26" spans="1:256">
      <c r="A26" s="280" t="s">
        <v>334</v>
      </c>
      <c r="B26" s="280" t="s">
        <v>374</v>
      </c>
      <c r="C26" s="281" t="s">
        <v>98</v>
      </c>
      <c r="D26" s="282" t="s">
        <v>335</v>
      </c>
      <c r="E26" s="283">
        <v>3000</v>
      </c>
      <c r="F26" s="284">
        <v>3000</v>
      </c>
      <c r="G26" s="284">
        <v>0</v>
      </c>
      <c r="H26" s="284">
        <v>0</v>
      </c>
      <c r="I26" s="284">
        <v>0</v>
      </c>
      <c r="J26" s="283">
        <v>0</v>
      </c>
      <c r="K26" s="284">
        <v>0</v>
      </c>
      <c r="L26" s="284">
        <v>0</v>
      </c>
      <c r="M26" s="284">
        <v>0</v>
      </c>
      <c r="N26" s="284">
        <v>0</v>
      </c>
      <c r="O26" s="284">
        <v>0</v>
      </c>
      <c r="P26" s="283">
        <v>3000</v>
      </c>
    </row>
    <row r="27" spans="1:256" ht="25.5">
      <c r="A27" s="280" t="s">
        <v>106</v>
      </c>
      <c r="B27" s="280" t="s">
        <v>107</v>
      </c>
      <c r="C27" s="281" t="s">
        <v>108</v>
      </c>
      <c r="D27" s="282" t="s">
        <v>109</v>
      </c>
      <c r="E27" s="283">
        <v>60400</v>
      </c>
      <c r="F27" s="284">
        <v>60400</v>
      </c>
      <c r="G27" s="284">
        <v>0</v>
      </c>
      <c r="H27" s="284">
        <v>0</v>
      </c>
      <c r="I27" s="284">
        <v>0</v>
      </c>
      <c r="J27" s="283">
        <v>0</v>
      </c>
      <c r="K27" s="284">
        <v>0</v>
      </c>
      <c r="L27" s="284">
        <v>0</v>
      </c>
      <c r="M27" s="284">
        <v>0</v>
      </c>
      <c r="N27" s="284">
        <v>0</v>
      </c>
      <c r="O27" s="284">
        <v>0</v>
      </c>
      <c r="P27" s="283">
        <v>60400</v>
      </c>
    </row>
    <row r="28" spans="1:256" ht="25.5">
      <c r="A28" s="280" t="s">
        <v>113</v>
      </c>
      <c r="B28" s="280" t="s">
        <v>114</v>
      </c>
      <c r="C28" s="281" t="s">
        <v>115</v>
      </c>
      <c r="D28" s="282" t="s">
        <v>116</v>
      </c>
      <c r="E28" s="283">
        <v>29000</v>
      </c>
      <c r="F28" s="284">
        <v>29000</v>
      </c>
      <c r="G28" s="284">
        <v>0</v>
      </c>
      <c r="H28" s="284">
        <v>0</v>
      </c>
      <c r="I28" s="284">
        <v>0</v>
      </c>
      <c r="J28" s="283">
        <v>0</v>
      </c>
      <c r="K28" s="284">
        <v>0</v>
      </c>
      <c r="L28" s="284">
        <v>0</v>
      </c>
      <c r="M28" s="284">
        <v>0</v>
      </c>
      <c r="N28" s="284">
        <v>0</v>
      </c>
      <c r="O28" s="284">
        <v>0</v>
      </c>
      <c r="P28" s="283">
        <v>29000</v>
      </c>
    </row>
    <row r="29" spans="1:256" ht="38.25">
      <c r="A29" s="280" t="s">
        <v>120</v>
      </c>
      <c r="B29" s="280" t="s">
        <v>121</v>
      </c>
      <c r="C29" s="281" t="s">
        <v>115</v>
      </c>
      <c r="D29" s="282" t="s">
        <v>122</v>
      </c>
      <c r="E29" s="283">
        <v>5000</v>
      </c>
      <c r="F29" s="284">
        <v>5000</v>
      </c>
      <c r="G29" s="284">
        <v>0</v>
      </c>
      <c r="H29" s="284">
        <v>0</v>
      </c>
      <c r="I29" s="284">
        <v>0</v>
      </c>
      <c r="J29" s="283">
        <v>0</v>
      </c>
      <c r="K29" s="284">
        <v>0</v>
      </c>
      <c r="L29" s="284">
        <v>0</v>
      </c>
      <c r="M29" s="284">
        <v>0</v>
      </c>
      <c r="N29" s="284">
        <v>0</v>
      </c>
      <c r="O29" s="284">
        <v>0</v>
      </c>
      <c r="P29" s="283">
        <v>5000</v>
      </c>
    </row>
    <row r="30" spans="1:256" ht="38.25">
      <c r="A30" s="280" t="s">
        <v>123</v>
      </c>
      <c r="B30" s="280" t="s">
        <v>124</v>
      </c>
      <c r="C30" s="281" t="s">
        <v>115</v>
      </c>
      <c r="D30" s="282" t="s">
        <v>125</v>
      </c>
      <c r="E30" s="283">
        <v>18600</v>
      </c>
      <c r="F30" s="284">
        <v>18600</v>
      </c>
      <c r="G30" s="284">
        <v>0</v>
      </c>
      <c r="H30" s="284">
        <v>0</v>
      </c>
      <c r="I30" s="284">
        <v>0</v>
      </c>
      <c r="J30" s="283">
        <v>0</v>
      </c>
      <c r="K30" s="284">
        <v>0</v>
      </c>
      <c r="L30" s="284">
        <v>0</v>
      </c>
      <c r="M30" s="284">
        <v>0</v>
      </c>
      <c r="N30" s="284">
        <v>0</v>
      </c>
      <c r="O30" s="284">
        <v>0</v>
      </c>
      <c r="P30" s="283">
        <v>18600</v>
      </c>
    </row>
    <row r="31" spans="1:256">
      <c r="A31" s="280" t="s">
        <v>321</v>
      </c>
      <c r="B31" s="280" t="s">
        <v>322</v>
      </c>
      <c r="C31" s="281" t="s">
        <v>323</v>
      </c>
      <c r="D31" s="282" t="s">
        <v>324</v>
      </c>
      <c r="E31" s="283">
        <v>46040</v>
      </c>
      <c r="F31" s="284">
        <v>46040</v>
      </c>
      <c r="G31" s="284">
        <v>0</v>
      </c>
      <c r="H31" s="284">
        <v>0</v>
      </c>
      <c r="I31" s="284">
        <v>0</v>
      </c>
      <c r="J31" s="283">
        <v>0</v>
      </c>
      <c r="K31" s="284">
        <v>0</v>
      </c>
      <c r="L31" s="284">
        <v>0</v>
      </c>
      <c r="M31" s="284">
        <v>0</v>
      </c>
      <c r="N31" s="284">
        <v>0</v>
      </c>
      <c r="O31" s="284">
        <v>0</v>
      </c>
      <c r="P31" s="283">
        <v>46040</v>
      </c>
    </row>
    <row r="32" spans="1:256">
      <c r="A32" s="280" t="s">
        <v>126</v>
      </c>
      <c r="B32" s="280" t="s">
        <v>127</v>
      </c>
      <c r="C32" s="281" t="s">
        <v>128</v>
      </c>
      <c r="D32" s="282" t="s">
        <v>129</v>
      </c>
      <c r="E32" s="283">
        <v>0</v>
      </c>
      <c r="F32" s="284">
        <v>0</v>
      </c>
      <c r="G32" s="284">
        <v>0</v>
      </c>
      <c r="H32" s="284">
        <v>0</v>
      </c>
      <c r="I32" s="284">
        <v>0</v>
      </c>
      <c r="J32" s="283">
        <v>9000</v>
      </c>
      <c r="K32" s="284">
        <v>9000</v>
      </c>
      <c r="L32" s="284">
        <v>0</v>
      </c>
      <c r="M32" s="284">
        <v>0</v>
      </c>
      <c r="N32" s="284">
        <v>0</v>
      </c>
      <c r="O32" s="284">
        <v>9000</v>
      </c>
      <c r="P32" s="283">
        <v>9000</v>
      </c>
    </row>
    <row r="33" spans="1:256" ht="38.25">
      <c r="A33" s="280" t="s">
        <v>375</v>
      </c>
      <c r="B33" s="280" t="s">
        <v>376</v>
      </c>
      <c r="C33" s="281" t="s">
        <v>377</v>
      </c>
      <c r="D33" s="282" t="s">
        <v>378</v>
      </c>
      <c r="E33" s="283">
        <v>0</v>
      </c>
      <c r="F33" s="284">
        <v>0</v>
      </c>
      <c r="G33" s="284">
        <v>0</v>
      </c>
      <c r="H33" s="284">
        <v>0</v>
      </c>
      <c r="I33" s="284">
        <v>0</v>
      </c>
      <c r="J33" s="283">
        <v>1676410.3</v>
      </c>
      <c r="K33" s="284">
        <v>1676410.3</v>
      </c>
      <c r="L33" s="284">
        <v>0</v>
      </c>
      <c r="M33" s="284">
        <v>0</v>
      </c>
      <c r="N33" s="284">
        <v>0</v>
      </c>
      <c r="O33" s="284">
        <v>1676410.3</v>
      </c>
      <c r="P33" s="283">
        <v>1676410.3</v>
      </c>
    </row>
    <row r="34" spans="1:256">
      <c r="A34" s="280" t="s">
        <v>130</v>
      </c>
      <c r="B34" s="280" t="s">
        <v>131</v>
      </c>
      <c r="C34" s="281" t="s">
        <v>132</v>
      </c>
      <c r="D34" s="282" t="s">
        <v>133</v>
      </c>
      <c r="E34" s="283">
        <v>1000</v>
      </c>
      <c r="F34" s="284">
        <v>1000</v>
      </c>
      <c r="G34" s="284">
        <v>0</v>
      </c>
      <c r="H34" s="284">
        <v>0</v>
      </c>
      <c r="I34" s="284">
        <v>0</v>
      </c>
      <c r="J34" s="283">
        <v>0</v>
      </c>
      <c r="K34" s="284">
        <v>0</v>
      </c>
      <c r="L34" s="284">
        <v>0</v>
      </c>
      <c r="M34" s="284">
        <v>0</v>
      </c>
      <c r="N34" s="284">
        <v>0</v>
      </c>
      <c r="O34" s="284">
        <v>0</v>
      </c>
      <c r="P34" s="283">
        <v>1000</v>
      </c>
    </row>
    <row r="35" spans="1:256" ht="25.5">
      <c r="A35" s="280" t="s">
        <v>134</v>
      </c>
      <c r="B35" s="280" t="s">
        <v>135</v>
      </c>
      <c r="C35" s="281" t="s">
        <v>136</v>
      </c>
      <c r="D35" s="282" t="s">
        <v>137</v>
      </c>
      <c r="E35" s="283">
        <v>30000</v>
      </c>
      <c r="F35" s="284">
        <v>30000</v>
      </c>
      <c r="G35" s="284">
        <v>0</v>
      </c>
      <c r="H35" s="284">
        <v>0</v>
      </c>
      <c r="I35" s="284">
        <v>0</v>
      </c>
      <c r="J35" s="283">
        <v>0</v>
      </c>
      <c r="K35" s="284">
        <v>0</v>
      </c>
      <c r="L35" s="284">
        <v>0</v>
      </c>
      <c r="M35" s="284">
        <v>0</v>
      </c>
      <c r="N35" s="284">
        <v>0</v>
      </c>
      <c r="O35" s="284">
        <v>0</v>
      </c>
      <c r="P35" s="283">
        <v>30000</v>
      </c>
    </row>
    <row r="36" spans="1:256" ht="25.5">
      <c r="A36" s="280" t="s">
        <v>138</v>
      </c>
      <c r="B36" s="280" t="s">
        <v>139</v>
      </c>
      <c r="C36" s="281" t="s">
        <v>140</v>
      </c>
      <c r="D36" s="282" t="s">
        <v>141</v>
      </c>
      <c r="E36" s="283">
        <v>115000</v>
      </c>
      <c r="F36" s="284">
        <v>115000</v>
      </c>
      <c r="G36" s="284">
        <v>0</v>
      </c>
      <c r="H36" s="284">
        <v>0</v>
      </c>
      <c r="I36" s="284">
        <v>0</v>
      </c>
      <c r="J36" s="283">
        <v>0</v>
      </c>
      <c r="K36" s="284">
        <v>0</v>
      </c>
      <c r="L36" s="284">
        <v>0</v>
      </c>
      <c r="M36" s="284">
        <v>0</v>
      </c>
      <c r="N36" s="284">
        <v>0</v>
      </c>
      <c r="O36" s="284">
        <v>0</v>
      </c>
      <c r="P36" s="283">
        <v>115000</v>
      </c>
    </row>
    <row r="37" spans="1:256">
      <c r="A37" s="274" t="s">
        <v>142</v>
      </c>
      <c r="B37" s="275"/>
      <c r="C37" s="276"/>
      <c r="D37" s="277" t="s">
        <v>143</v>
      </c>
      <c r="E37" s="278">
        <v>18085120</v>
      </c>
      <c r="F37" s="279">
        <v>18085120</v>
      </c>
      <c r="G37" s="279">
        <v>12816201</v>
      </c>
      <c r="H37" s="279">
        <v>959460</v>
      </c>
      <c r="I37" s="279">
        <v>0</v>
      </c>
      <c r="J37" s="278">
        <v>659106</v>
      </c>
      <c r="K37" s="279">
        <v>652006</v>
      </c>
      <c r="L37" s="279">
        <v>7100</v>
      </c>
      <c r="M37" s="279">
        <v>0</v>
      </c>
      <c r="N37" s="279">
        <v>0</v>
      </c>
      <c r="O37" s="279">
        <v>652006</v>
      </c>
      <c r="P37" s="278">
        <v>18744226</v>
      </c>
    </row>
    <row r="38" spans="1:256">
      <c r="A38" s="274" t="s">
        <v>144</v>
      </c>
      <c r="B38" s="275"/>
      <c r="C38" s="276"/>
      <c r="D38" s="277" t="s">
        <v>145</v>
      </c>
      <c r="E38" s="278">
        <v>18085120</v>
      </c>
      <c r="F38" s="279">
        <v>18085120</v>
      </c>
      <c r="G38" s="279">
        <v>12816201</v>
      </c>
      <c r="H38" s="279">
        <v>959460</v>
      </c>
      <c r="I38" s="279">
        <v>0</v>
      </c>
      <c r="J38" s="278">
        <v>659106</v>
      </c>
      <c r="K38" s="279">
        <v>652006</v>
      </c>
      <c r="L38" s="279">
        <v>7100</v>
      </c>
      <c r="M38" s="279">
        <v>0</v>
      </c>
      <c r="N38" s="279">
        <v>0</v>
      </c>
      <c r="O38" s="279">
        <v>652006</v>
      </c>
      <c r="P38" s="278">
        <v>18744226</v>
      </c>
    </row>
    <row r="39" spans="1:256" ht="51">
      <c r="A39" s="280" t="s">
        <v>146</v>
      </c>
      <c r="B39" s="280" t="s">
        <v>147</v>
      </c>
      <c r="C39" s="281" t="s">
        <v>148</v>
      </c>
      <c r="D39" s="282" t="s">
        <v>149</v>
      </c>
      <c r="E39" s="283">
        <v>16031810</v>
      </c>
      <c r="F39" s="284">
        <v>16031810</v>
      </c>
      <c r="G39" s="284">
        <v>11347685</v>
      </c>
      <c r="H39" s="284">
        <v>845620</v>
      </c>
      <c r="I39" s="284">
        <v>0</v>
      </c>
      <c r="J39" s="283">
        <v>610106</v>
      </c>
      <c r="K39" s="284">
        <v>604006</v>
      </c>
      <c r="L39" s="284">
        <v>6100</v>
      </c>
      <c r="M39" s="284">
        <v>0</v>
      </c>
      <c r="N39" s="284">
        <v>0</v>
      </c>
      <c r="O39" s="284">
        <v>604006</v>
      </c>
      <c r="P39" s="283">
        <v>16641916</v>
      </c>
    </row>
    <row r="40" spans="1:256">
      <c r="A40" s="280" t="s">
        <v>150</v>
      </c>
      <c r="B40" s="280" t="s">
        <v>151</v>
      </c>
      <c r="C40" s="281" t="s">
        <v>152</v>
      </c>
      <c r="D40" s="282" t="s">
        <v>153</v>
      </c>
      <c r="E40" s="283">
        <v>302030</v>
      </c>
      <c r="F40" s="284">
        <v>302030</v>
      </c>
      <c r="G40" s="284">
        <v>189000</v>
      </c>
      <c r="H40" s="284">
        <v>13000</v>
      </c>
      <c r="I40" s="284">
        <v>0</v>
      </c>
      <c r="J40" s="283">
        <v>0</v>
      </c>
      <c r="K40" s="284">
        <v>0</v>
      </c>
      <c r="L40" s="284">
        <v>0</v>
      </c>
      <c r="M40" s="284">
        <v>0</v>
      </c>
      <c r="N40" s="284">
        <v>0</v>
      </c>
      <c r="O40" s="284">
        <v>0</v>
      </c>
      <c r="P40" s="283">
        <v>302030</v>
      </c>
      <c r="Q40" s="149"/>
    </row>
    <row r="41" spans="1:256">
      <c r="A41" s="280" t="s">
        <v>154</v>
      </c>
      <c r="B41" s="280" t="s">
        <v>155</v>
      </c>
      <c r="C41" s="281" t="s">
        <v>152</v>
      </c>
      <c r="D41" s="282" t="s">
        <v>156</v>
      </c>
      <c r="E41" s="283">
        <v>842070</v>
      </c>
      <c r="F41" s="284">
        <v>842070</v>
      </c>
      <c r="G41" s="284">
        <v>584800</v>
      </c>
      <c r="H41" s="284">
        <v>32200</v>
      </c>
      <c r="I41" s="284">
        <v>0</v>
      </c>
      <c r="J41" s="283">
        <v>0</v>
      </c>
      <c r="K41" s="284">
        <v>0</v>
      </c>
      <c r="L41" s="284">
        <v>0</v>
      </c>
      <c r="M41" s="284">
        <v>0</v>
      </c>
      <c r="N41" s="284">
        <v>0</v>
      </c>
      <c r="O41" s="284">
        <v>0</v>
      </c>
      <c r="P41" s="283">
        <v>842070</v>
      </c>
    </row>
    <row r="42" spans="1:256">
      <c r="A42" s="280" t="s">
        <v>157</v>
      </c>
      <c r="B42" s="280" t="s">
        <v>158</v>
      </c>
      <c r="C42" s="281" t="s">
        <v>152</v>
      </c>
      <c r="D42" s="282" t="s">
        <v>159</v>
      </c>
      <c r="E42" s="283">
        <v>1810</v>
      </c>
      <c r="F42" s="284">
        <v>1810</v>
      </c>
      <c r="G42" s="284">
        <v>0</v>
      </c>
      <c r="H42" s="284">
        <v>0</v>
      </c>
      <c r="I42" s="284">
        <v>0</v>
      </c>
      <c r="J42" s="283">
        <v>0</v>
      </c>
      <c r="K42" s="284">
        <v>0</v>
      </c>
      <c r="L42" s="284">
        <v>0</v>
      </c>
      <c r="M42" s="284">
        <v>0</v>
      </c>
      <c r="N42" s="284">
        <v>0</v>
      </c>
      <c r="O42" s="284">
        <v>0</v>
      </c>
      <c r="P42" s="283">
        <v>1810</v>
      </c>
    </row>
    <row r="43" spans="1:256">
      <c r="A43" s="280" t="s">
        <v>160</v>
      </c>
      <c r="B43" s="280" t="s">
        <v>161</v>
      </c>
      <c r="C43" s="281" t="s">
        <v>162</v>
      </c>
      <c r="D43" s="282" t="s">
        <v>163</v>
      </c>
      <c r="E43" s="283">
        <v>899000</v>
      </c>
      <c r="F43" s="284">
        <v>899000</v>
      </c>
      <c r="G43" s="284">
        <v>694716</v>
      </c>
      <c r="H43" s="284">
        <v>68640</v>
      </c>
      <c r="I43" s="284">
        <v>0</v>
      </c>
      <c r="J43" s="283">
        <v>1000</v>
      </c>
      <c r="K43" s="284">
        <v>0</v>
      </c>
      <c r="L43" s="284">
        <v>1000</v>
      </c>
      <c r="M43" s="284">
        <v>0</v>
      </c>
      <c r="N43" s="284">
        <v>0</v>
      </c>
      <c r="O43" s="284">
        <v>0</v>
      </c>
      <c r="P43" s="283">
        <v>900000</v>
      </c>
    </row>
    <row r="44" spans="1:256">
      <c r="A44" s="280" t="s">
        <v>164</v>
      </c>
      <c r="B44" s="280" t="s">
        <v>165</v>
      </c>
      <c r="C44" s="281" t="s">
        <v>166</v>
      </c>
      <c r="D44" s="282" t="s">
        <v>167</v>
      </c>
      <c r="E44" s="283">
        <v>8400</v>
      </c>
      <c r="F44" s="284">
        <v>8400</v>
      </c>
      <c r="G44" s="284">
        <v>0</v>
      </c>
      <c r="H44" s="284">
        <v>0</v>
      </c>
      <c r="I44" s="284">
        <v>0</v>
      </c>
      <c r="J44" s="283">
        <v>0</v>
      </c>
      <c r="K44" s="284">
        <v>0</v>
      </c>
      <c r="L44" s="284">
        <v>0</v>
      </c>
      <c r="M44" s="284">
        <v>0</v>
      </c>
      <c r="N44" s="284">
        <v>0</v>
      </c>
      <c r="O44" s="284">
        <v>0</v>
      </c>
      <c r="P44" s="283">
        <v>8400</v>
      </c>
    </row>
    <row r="45" spans="1:256" s="142" customFormat="1" ht="38.25">
      <c r="A45" s="280" t="s">
        <v>410</v>
      </c>
      <c r="B45" s="280" t="s">
        <v>376</v>
      </c>
      <c r="C45" s="281" t="s">
        <v>377</v>
      </c>
      <c r="D45" s="282" t="s">
        <v>378</v>
      </c>
      <c r="E45" s="283">
        <v>0</v>
      </c>
      <c r="F45" s="284">
        <v>0</v>
      </c>
      <c r="G45" s="284">
        <v>0</v>
      </c>
      <c r="H45" s="284">
        <v>0</v>
      </c>
      <c r="I45" s="284">
        <v>0</v>
      </c>
      <c r="J45" s="283">
        <v>48000</v>
      </c>
      <c r="K45" s="284">
        <v>48000</v>
      </c>
      <c r="L45" s="284">
        <v>0</v>
      </c>
      <c r="M45" s="284">
        <v>0</v>
      </c>
      <c r="N45" s="284">
        <v>0</v>
      </c>
      <c r="O45" s="284">
        <v>48000</v>
      </c>
      <c r="P45" s="283">
        <v>48000</v>
      </c>
      <c r="Q45" s="143"/>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c r="IU45" s="144"/>
      <c r="IV45" s="144"/>
    </row>
    <row r="46" spans="1:256" s="142" customFormat="1">
      <c r="A46" s="274" t="s">
        <v>168</v>
      </c>
      <c r="B46" s="275"/>
      <c r="C46" s="276"/>
      <c r="D46" s="277" t="s">
        <v>169</v>
      </c>
      <c r="E46" s="278">
        <v>72867643.839999989</v>
      </c>
      <c r="F46" s="279">
        <v>72867643.839999989</v>
      </c>
      <c r="G46" s="279">
        <v>456564.21</v>
      </c>
      <c r="H46" s="279">
        <v>38356.15</v>
      </c>
      <c r="I46" s="279">
        <v>0</v>
      </c>
      <c r="J46" s="278">
        <v>585592</v>
      </c>
      <c r="K46" s="279">
        <v>585592</v>
      </c>
      <c r="L46" s="279">
        <v>0</v>
      </c>
      <c r="M46" s="279">
        <v>0</v>
      </c>
      <c r="N46" s="279">
        <v>0</v>
      </c>
      <c r="O46" s="279">
        <v>585592</v>
      </c>
      <c r="P46" s="278">
        <v>73453235.839999989</v>
      </c>
      <c r="Q46" s="149"/>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c r="IM46" s="144"/>
      <c r="IN46" s="144"/>
      <c r="IO46" s="144"/>
      <c r="IP46" s="144"/>
      <c r="IQ46" s="144"/>
      <c r="IR46" s="144"/>
      <c r="IS46" s="144"/>
      <c r="IT46" s="144"/>
      <c r="IU46" s="144"/>
      <c r="IV46" s="144"/>
    </row>
    <row r="47" spans="1:256" ht="25.5">
      <c r="A47" s="274" t="s">
        <v>170</v>
      </c>
      <c r="B47" s="275"/>
      <c r="C47" s="276"/>
      <c r="D47" s="277" t="s">
        <v>171</v>
      </c>
      <c r="E47" s="278">
        <v>72867643.839999989</v>
      </c>
      <c r="F47" s="279">
        <v>72867643.839999989</v>
      </c>
      <c r="G47" s="279">
        <v>456564.21</v>
      </c>
      <c r="H47" s="279">
        <v>38356.15</v>
      </c>
      <c r="I47" s="279">
        <v>0</v>
      </c>
      <c r="J47" s="278">
        <v>585592</v>
      </c>
      <c r="K47" s="279">
        <v>585592</v>
      </c>
      <c r="L47" s="279">
        <v>0</v>
      </c>
      <c r="M47" s="279">
        <v>0</v>
      </c>
      <c r="N47" s="279">
        <v>0</v>
      </c>
      <c r="O47" s="279">
        <v>585592</v>
      </c>
      <c r="P47" s="278">
        <v>73453235.839999989</v>
      </c>
    </row>
    <row r="48" spans="1:256" ht="38.25">
      <c r="A48" s="280" t="s">
        <v>172</v>
      </c>
      <c r="B48" s="280" t="s">
        <v>173</v>
      </c>
      <c r="C48" s="281" t="s">
        <v>174</v>
      </c>
      <c r="D48" s="282" t="s">
        <v>175</v>
      </c>
      <c r="E48" s="283">
        <v>3609054</v>
      </c>
      <c r="F48" s="284">
        <v>3609054</v>
      </c>
      <c r="G48" s="284">
        <v>0</v>
      </c>
      <c r="H48" s="284">
        <v>0</v>
      </c>
      <c r="I48" s="284">
        <v>0</v>
      </c>
      <c r="J48" s="283">
        <v>0</v>
      </c>
      <c r="K48" s="284">
        <v>0</v>
      </c>
      <c r="L48" s="284">
        <v>0</v>
      </c>
      <c r="M48" s="284">
        <v>0</v>
      </c>
      <c r="N48" s="284">
        <v>0</v>
      </c>
      <c r="O48" s="284">
        <v>0</v>
      </c>
      <c r="P48" s="283">
        <v>3609054</v>
      </c>
    </row>
    <row r="49" spans="1:256" ht="25.5">
      <c r="A49" s="280" t="s">
        <v>176</v>
      </c>
      <c r="B49" s="280" t="s">
        <v>177</v>
      </c>
      <c r="C49" s="281" t="s">
        <v>178</v>
      </c>
      <c r="D49" s="282" t="s">
        <v>179</v>
      </c>
      <c r="E49" s="283">
        <v>14359726</v>
      </c>
      <c r="F49" s="284">
        <v>14359726</v>
      </c>
      <c r="G49" s="284">
        <v>0</v>
      </c>
      <c r="H49" s="284">
        <v>0</v>
      </c>
      <c r="I49" s="284">
        <v>0</v>
      </c>
      <c r="J49" s="283">
        <v>0</v>
      </c>
      <c r="K49" s="284">
        <v>0</v>
      </c>
      <c r="L49" s="284">
        <v>0</v>
      </c>
      <c r="M49" s="284">
        <v>0</v>
      </c>
      <c r="N49" s="284">
        <v>0</v>
      </c>
      <c r="O49" s="284">
        <v>0</v>
      </c>
      <c r="P49" s="283">
        <v>14359726</v>
      </c>
    </row>
    <row r="50" spans="1:256" ht="38.25">
      <c r="A50" s="280" t="s">
        <v>180</v>
      </c>
      <c r="B50" s="280" t="s">
        <v>181</v>
      </c>
      <c r="C50" s="281" t="s">
        <v>174</v>
      </c>
      <c r="D50" s="282" t="s">
        <v>182</v>
      </c>
      <c r="E50" s="283">
        <v>935100</v>
      </c>
      <c r="F50" s="284">
        <v>935100</v>
      </c>
      <c r="G50" s="284">
        <v>0</v>
      </c>
      <c r="H50" s="284">
        <v>0</v>
      </c>
      <c r="I50" s="284">
        <v>0</v>
      </c>
      <c r="J50" s="283">
        <v>0</v>
      </c>
      <c r="K50" s="284">
        <v>0</v>
      </c>
      <c r="L50" s="284">
        <v>0</v>
      </c>
      <c r="M50" s="284">
        <v>0</v>
      </c>
      <c r="N50" s="284">
        <v>0</v>
      </c>
      <c r="O50" s="284">
        <v>0</v>
      </c>
      <c r="P50" s="283">
        <v>935100</v>
      </c>
    </row>
    <row r="51" spans="1:256" ht="38.25">
      <c r="A51" s="280" t="s">
        <v>183</v>
      </c>
      <c r="B51" s="280" t="s">
        <v>184</v>
      </c>
      <c r="C51" s="281" t="s">
        <v>178</v>
      </c>
      <c r="D51" s="282" t="s">
        <v>185</v>
      </c>
      <c r="E51" s="283">
        <v>8406600</v>
      </c>
      <c r="F51" s="284">
        <v>8406600</v>
      </c>
      <c r="G51" s="284">
        <v>0</v>
      </c>
      <c r="H51" s="284">
        <v>0</v>
      </c>
      <c r="I51" s="284">
        <v>0</v>
      </c>
      <c r="J51" s="283">
        <v>0</v>
      </c>
      <c r="K51" s="284">
        <v>0</v>
      </c>
      <c r="L51" s="284">
        <v>0</v>
      </c>
      <c r="M51" s="284">
        <v>0</v>
      </c>
      <c r="N51" s="284">
        <v>0</v>
      </c>
      <c r="O51" s="284">
        <v>0</v>
      </c>
      <c r="P51" s="283">
        <v>8406600</v>
      </c>
      <c r="Q51" s="149"/>
    </row>
    <row r="52" spans="1:256">
      <c r="A52" s="280" t="s">
        <v>186</v>
      </c>
      <c r="B52" s="280" t="s">
        <v>187</v>
      </c>
      <c r="C52" s="281" t="s">
        <v>98</v>
      </c>
      <c r="D52" s="282" t="s">
        <v>188</v>
      </c>
      <c r="E52" s="283">
        <v>245500</v>
      </c>
      <c r="F52" s="284">
        <v>245500</v>
      </c>
      <c r="G52" s="284">
        <v>0</v>
      </c>
      <c r="H52" s="284">
        <v>0</v>
      </c>
      <c r="I52" s="284">
        <v>0</v>
      </c>
      <c r="J52" s="283">
        <v>0</v>
      </c>
      <c r="K52" s="284">
        <v>0</v>
      </c>
      <c r="L52" s="284">
        <v>0</v>
      </c>
      <c r="M52" s="284">
        <v>0</v>
      </c>
      <c r="N52" s="284">
        <v>0</v>
      </c>
      <c r="O52" s="284">
        <v>0</v>
      </c>
      <c r="P52" s="283">
        <v>245500</v>
      </c>
    </row>
    <row r="53" spans="1:256">
      <c r="A53" s="280" t="s">
        <v>189</v>
      </c>
      <c r="B53" s="280" t="s">
        <v>190</v>
      </c>
      <c r="C53" s="281" t="s">
        <v>98</v>
      </c>
      <c r="D53" s="282" t="s">
        <v>191</v>
      </c>
      <c r="E53" s="283">
        <v>113720</v>
      </c>
      <c r="F53" s="284">
        <v>113720</v>
      </c>
      <c r="G53" s="284">
        <v>0</v>
      </c>
      <c r="H53" s="284">
        <v>0</v>
      </c>
      <c r="I53" s="284">
        <v>0</v>
      </c>
      <c r="J53" s="283">
        <v>0</v>
      </c>
      <c r="K53" s="284">
        <v>0</v>
      </c>
      <c r="L53" s="284">
        <v>0</v>
      </c>
      <c r="M53" s="284">
        <v>0</v>
      </c>
      <c r="N53" s="284">
        <v>0</v>
      </c>
      <c r="O53" s="284">
        <v>0</v>
      </c>
      <c r="P53" s="283">
        <v>113720</v>
      </c>
    </row>
    <row r="54" spans="1:256">
      <c r="A54" s="280" t="s">
        <v>192</v>
      </c>
      <c r="B54" s="280" t="s">
        <v>193</v>
      </c>
      <c r="C54" s="281" t="s">
        <v>98</v>
      </c>
      <c r="D54" s="282" t="s">
        <v>194</v>
      </c>
      <c r="E54" s="283">
        <v>10283500</v>
      </c>
      <c r="F54" s="284">
        <v>10283500</v>
      </c>
      <c r="G54" s="284">
        <v>0</v>
      </c>
      <c r="H54" s="284">
        <v>0</v>
      </c>
      <c r="I54" s="284">
        <v>0</v>
      </c>
      <c r="J54" s="283">
        <v>0</v>
      </c>
      <c r="K54" s="284">
        <v>0</v>
      </c>
      <c r="L54" s="284">
        <v>0</v>
      </c>
      <c r="M54" s="284">
        <v>0</v>
      </c>
      <c r="N54" s="284">
        <v>0</v>
      </c>
      <c r="O54" s="284">
        <v>0</v>
      </c>
      <c r="P54" s="283">
        <v>10283500</v>
      </c>
    </row>
    <row r="55" spans="1:256" s="142" customFormat="1" ht="25.5">
      <c r="A55" s="280" t="s">
        <v>195</v>
      </c>
      <c r="B55" s="280" t="s">
        <v>196</v>
      </c>
      <c r="C55" s="281" t="s">
        <v>98</v>
      </c>
      <c r="D55" s="282" t="s">
        <v>197</v>
      </c>
      <c r="E55" s="283">
        <v>3503000</v>
      </c>
      <c r="F55" s="284">
        <v>3503000</v>
      </c>
      <c r="G55" s="284">
        <v>0</v>
      </c>
      <c r="H55" s="284">
        <v>0</v>
      </c>
      <c r="I55" s="284">
        <v>0</v>
      </c>
      <c r="J55" s="283">
        <v>0</v>
      </c>
      <c r="K55" s="284">
        <v>0</v>
      </c>
      <c r="L55" s="284">
        <v>0</v>
      </c>
      <c r="M55" s="284">
        <v>0</v>
      </c>
      <c r="N55" s="284">
        <v>0</v>
      </c>
      <c r="O55" s="284">
        <v>0</v>
      </c>
      <c r="P55" s="283">
        <v>3503000</v>
      </c>
      <c r="Q55" s="143"/>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c r="ID55" s="144"/>
      <c r="IE55" s="144"/>
      <c r="IF55" s="144"/>
      <c r="IG55" s="144"/>
      <c r="IH55" s="144"/>
      <c r="II55" s="144"/>
      <c r="IJ55" s="144"/>
      <c r="IK55" s="144"/>
      <c r="IL55" s="144"/>
      <c r="IM55" s="144"/>
      <c r="IN55" s="144"/>
      <c r="IO55" s="144"/>
      <c r="IP55" s="144"/>
      <c r="IQ55" s="144"/>
      <c r="IR55" s="144"/>
      <c r="IS55" s="144"/>
      <c r="IT55" s="144"/>
      <c r="IU55" s="144"/>
      <c r="IV55" s="144"/>
    </row>
    <row r="56" spans="1:256" s="142" customFormat="1">
      <c r="A56" s="280" t="s">
        <v>198</v>
      </c>
      <c r="B56" s="280" t="s">
        <v>199</v>
      </c>
      <c r="C56" s="281" t="s">
        <v>98</v>
      </c>
      <c r="D56" s="282" t="s">
        <v>200</v>
      </c>
      <c r="E56" s="283">
        <v>4464000</v>
      </c>
      <c r="F56" s="284">
        <v>4464000</v>
      </c>
      <c r="G56" s="284">
        <v>0</v>
      </c>
      <c r="H56" s="284">
        <v>0</v>
      </c>
      <c r="I56" s="284">
        <v>0</v>
      </c>
      <c r="J56" s="283">
        <v>0</v>
      </c>
      <c r="K56" s="284">
        <v>0</v>
      </c>
      <c r="L56" s="284">
        <v>0</v>
      </c>
      <c r="M56" s="284">
        <v>0</v>
      </c>
      <c r="N56" s="284">
        <v>0</v>
      </c>
      <c r="O56" s="284">
        <v>0</v>
      </c>
      <c r="P56" s="283">
        <v>4464000</v>
      </c>
      <c r="Q56" s="143"/>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c r="ID56" s="144"/>
      <c r="IE56" s="144"/>
      <c r="IF56" s="144"/>
      <c r="IG56" s="144"/>
      <c r="IH56" s="144"/>
      <c r="II56" s="144"/>
      <c r="IJ56" s="144"/>
      <c r="IK56" s="144"/>
      <c r="IL56" s="144"/>
      <c r="IM56" s="144"/>
      <c r="IN56" s="144"/>
      <c r="IO56" s="144"/>
      <c r="IP56" s="144"/>
      <c r="IQ56" s="144"/>
      <c r="IR56" s="144"/>
      <c r="IS56" s="144"/>
      <c r="IT56" s="144"/>
      <c r="IU56" s="144"/>
      <c r="IV56" s="144"/>
    </row>
    <row r="57" spans="1:256">
      <c r="A57" s="280" t="s">
        <v>201</v>
      </c>
      <c r="B57" s="280" t="s">
        <v>202</v>
      </c>
      <c r="C57" s="281" t="s">
        <v>98</v>
      </c>
      <c r="D57" s="282" t="s">
        <v>203</v>
      </c>
      <c r="E57" s="283">
        <v>128260</v>
      </c>
      <c r="F57" s="284">
        <v>128260</v>
      </c>
      <c r="G57" s="284">
        <v>0</v>
      </c>
      <c r="H57" s="284">
        <v>0</v>
      </c>
      <c r="I57" s="284">
        <v>0</v>
      </c>
      <c r="J57" s="283">
        <v>0</v>
      </c>
      <c r="K57" s="284">
        <v>0</v>
      </c>
      <c r="L57" s="284">
        <v>0</v>
      </c>
      <c r="M57" s="284">
        <v>0</v>
      </c>
      <c r="N57" s="284">
        <v>0</v>
      </c>
      <c r="O57" s="284">
        <v>0</v>
      </c>
      <c r="P57" s="283">
        <v>128260</v>
      </c>
    </row>
    <row r="58" spans="1:256" ht="25.5">
      <c r="A58" s="280" t="s">
        <v>204</v>
      </c>
      <c r="B58" s="280" t="s">
        <v>205</v>
      </c>
      <c r="C58" s="281" t="s">
        <v>98</v>
      </c>
      <c r="D58" s="282" t="s">
        <v>206</v>
      </c>
      <c r="E58" s="283">
        <v>9541800</v>
      </c>
      <c r="F58" s="284">
        <v>9541800</v>
      </c>
      <c r="G58" s="284">
        <v>0</v>
      </c>
      <c r="H58" s="284">
        <v>0</v>
      </c>
      <c r="I58" s="284">
        <v>0</v>
      </c>
      <c r="J58" s="283">
        <v>0</v>
      </c>
      <c r="K58" s="284">
        <v>0</v>
      </c>
      <c r="L58" s="284">
        <v>0</v>
      </c>
      <c r="M58" s="284">
        <v>0</v>
      </c>
      <c r="N58" s="284">
        <v>0</v>
      </c>
      <c r="O58" s="284">
        <v>0</v>
      </c>
      <c r="P58" s="283">
        <v>9541800</v>
      </c>
    </row>
    <row r="59" spans="1:256" ht="25.5">
      <c r="A59" s="280" t="s">
        <v>207</v>
      </c>
      <c r="B59" s="280" t="s">
        <v>208</v>
      </c>
      <c r="C59" s="281" t="s">
        <v>209</v>
      </c>
      <c r="D59" s="282" t="s">
        <v>210</v>
      </c>
      <c r="E59" s="283">
        <v>238500</v>
      </c>
      <c r="F59" s="284">
        <v>238500</v>
      </c>
      <c r="G59" s="284">
        <v>0</v>
      </c>
      <c r="H59" s="284">
        <v>0</v>
      </c>
      <c r="I59" s="284">
        <v>0</v>
      </c>
      <c r="J59" s="283">
        <v>0</v>
      </c>
      <c r="K59" s="284">
        <v>0</v>
      </c>
      <c r="L59" s="284">
        <v>0</v>
      </c>
      <c r="M59" s="284">
        <v>0</v>
      </c>
      <c r="N59" s="284">
        <v>0</v>
      </c>
      <c r="O59" s="284">
        <v>0</v>
      </c>
      <c r="P59" s="283">
        <v>238500</v>
      </c>
    </row>
    <row r="60" spans="1:256" ht="25.5">
      <c r="A60" s="280" t="s">
        <v>211</v>
      </c>
      <c r="B60" s="280" t="s">
        <v>212</v>
      </c>
      <c r="C60" s="281" t="s">
        <v>213</v>
      </c>
      <c r="D60" s="282" t="s">
        <v>214</v>
      </c>
      <c r="E60" s="283">
        <v>9019200</v>
      </c>
      <c r="F60" s="284">
        <v>9019200</v>
      </c>
      <c r="G60" s="284">
        <v>0</v>
      </c>
      <c r="H60" s="284">
        <v>0</v>
      </c>
      <c r="I60" s="284">
        <v>0</v>
      </c>
      <c r="J60" s="283">
        <v>0</v>
      </c>
      <c r="K60" s="284">
        <v>0</v>
      </c>
      <c r="L60" s="284">
        <v>0</v>
      </c>
      <c r="M60" s="284">
        <v>0</v>
      </c>
      <c r="N60" s="284">
        <v>0</v>
      </c>
      <c r="O60" s="284">
        <v>0</v>
      </c>
      <c r="P60" s="283">
        <v>9019200</v>
      </c>
    </row>
    <row r="61" spans="1:256" ht="38.25">
      <c r="A61" s="280" t="s">
        <v>215</v>
      </c>
      <c r="B61" s="280" t="s">
        <v>216</v>
      </c>
      <c r="C61" s="281" t="s">
        <v>213</v>
      </c>
      <c r="D61" s="282" t="s">
        <v>217</v>
      </c>
      <c r="E61" s="283">
        <v>1444200</v>
      </c>
      <c r="F61" s="284">
        <v>1444200</v>
      </c>
      <c r="G61" s="284">
        <v>0</v>
      </c>
      <c r="H61" s="284">
        <v>0</v>
      </c>
      <c r="I61" s="284">
        <v>0</v>
      </c>
      <c r="J61" s="283">
        <v>0</v>
      </c>
      <c r="K61" s="284">
        <v>0</v>
      </c>
      <c r="L61" s="284">
        <v>0</v>
      </c>
      <c r="M61" s="284">
        <v>0</v>
      </c>
      <c r="N61" s="284">
        <v>0</v>
      </c>
      <c r="O61" s="284">
        <v>0</v>
      </c>
      <c r="P61" s="283">
        <v>1444200</v>
      </c>
    </row>
    <row r="62" spans="1:256" ht="25.5">
      <c r="A62" s="280" t="s">
        <v>218</v>
      </c>
      <c r="B62" s="280" t="s">
        <v>219</v>
      </c>
      <c r="C62" s="281" t="s">
        <v>213</v>
      </c>
      <c r="D62" s="282" t="s">
        <v>220</v>
      </c>
      <c r="E62" s="283">
        <v>1807200</v>
      </c>
      <c r="F62" s="284">
        <v>1807200</v>
      </c>
      <c r="G62" s="284">
        <v>0</v>
      </c>
      <c r="H62" s="284">
        <v>0</v>
      </c>
      <c r="I62" s="284">
        <v>0</v>
      </c>
      <c r="J62" s="283">
        <v>0</v>
      </c>
      <c r="K62" s="284">
        <v>0</v>
      </c>
      <c r="L62" s="284">
        <v>0</v>
      </c>
      <c r="M62" s="284">
        <v>0</v>
      </c>
      <c r="N62" s="284">
        <v>0</v>
      </c>
      <c r="O62" s="284">
        <v>0</v>
      </c>
      <c r="P62" s="283">
        <v>1807200</v>
      </c>
    </row>
    <row r="63" spans="1:256" ht="38.25">
      <c r="A63" s="280" t="s">
        <v>379</v>
      </c>
      <c r="B63" s="280" t="s">
        <v>380</v>
      </c>
      <c r="C63" s="281" t="s">
        <v>98</v>
      </c>
      <c r="D63" s="282" t="s">
        <v>381</v>
      </c>
      <c r="E63" s="283">
        <v>28500</v>
      </c>
      <c r="F63" s="284">
        <v>28500</v>
      </c>
      <c r="G63" s="284">
        <v>0</v>
      </c>
      <c r="H63" s="284">
        <v>0</v>
      </c>
      <c r="I63" s="284">
        <v>0</v>
      </c>
      <c r="J63" s="283">
        <v>0</v>
      </c>
      <c r="K63" s="284">
        <v>0</v>
      </c>
      <c r="L63" s="284">
        <v>0</v>
      </c>
      <c r="M63" s="284">
        <v>0</v>
      </c>
      <c r="N63" s="284">
        <v>0</v>
      </c>
      <c r="O63" s="284">
        <v>0</v>
      </c>
      <c r="P63" s="283">
        <v>28500</v>
      </c>
    </row>
    <row r="64" spans="1:256" ht="38.25">
      <c r="A64" s="280" t="s">
        <v>221</v>
      </c>
      <c r="B64" s="280" t="s">
        <v>222</v>
      </c>
      <c r="C64" s="281" t="s">
        <v>213</v>
      </c>
      <c r="D64" s="282" t="s">
        <v>223</v>
      </c>
      <c r="E64" s="283">
        <v>3720</v>
      </c>
      <c r="F64" s="284">
        <v>3720</v>
      </c>
      <c r="G64" s="284">
        <v>0</v>
      </c>
      <c r="H64" s="284">
        <v>0</v>
      </c>
      <c r="I64" s="284">
        <v>0</v>
      </c>
      <c r="J64" s="283">
        <v>0</v>
      </c>
      <c r="K64" s="284">
        <v>0</v>
      </c>
      <c r="L64" s="284">
        <v>0</v>
      </c>
      <c r="M64" s="284">
        <v>0</v>
      </c>
      <c r="N64" s="284">
        <v>0</v>
      </c>
      <c r="O64" s="284">
        <v>0</v>
      </c>
      <c r="P64" s="283">
        <v>3720</v>
      </c>
    </row>
    <row r="65" spans="1:17" ht="25.5">
      <c r="A65" s="280" t="s">
        <v>382</v>
      </c>
      <c r="B65" s="280" t="s">
        <v>383</v>
      </c>
      <c r="C65" s="281" t="s">
        <v>98</v>
      </c>
      <c r="D65" s="282" t="s">
        <v>384</v>
      </c>
      <c r="E65" s="283">
        <v>1800000</v>
      </c>
      <c r="F65" s="284">
        <v>1800000</v>
      </c>
      <c r="G65" s="284">
        <v>0</v>
      </c>
      <c r="H65" s="284">
        <v>0</v>
      </c>
      <c r="I65" s="284">
        <v>0</v>
      </c>
      <c r="J65" s="283">
        <v>0</v>
      </c>
      <c r="K65" s="284">
        <v>0</v>
      </c>
      <c r="L65" s="284">
        <v>0</v>
      </c>
      <c r="M65" s="284">
        <v>0</v>
      </c>
      <c r="N65" s="284">
        <v>0</v>
      </c>
      <c r="O65" s="284">
        <v>0</v>
      </c>
      <c r="P65" s="283">
        <v>1800000</v>
      </c>
    </row>
    <row r="66" spans="1:17" ht="25.5">
      <c r="A66" s="280" t="s">
        <v>224</v>
      </c>
      <c r="B66" s="280" t="s">
        <v>225</v>
      </c>
      <c r="C66" s="281" t="s">
        <v>174</v>
      </c>
      <c r="D66" s="282" t="s">
        <v>226</v>
      </c>
      <c r="E66" s="283">
        <v>6200</v>
      </c>
      <c r="F66" s="284">
        <v>6200</v>
      </c>
      <c r="G66" s="284">
        <v>0</v>
      </c>
      <c r="H66" s="284">
        <v>0</v>
      </c>
      <c r="I66" s="284">
        <v>0</v>
      </c>
      <c r="J66" s="283">
        <v>0</v>
      </c>
      <c r="K66" s="284">
        <v>0</v>
      </c>
      <c r="L66" s="284">
        <v>0</v>
      </c>
      <c r="M66" s="284">
        <v>0</v>
      </c>
      <c r="N66" s="284">
        <v>0</v>
      </c>
      <c r="O66" s="284">
        <v>0</v>
      </c>
      <c r="P66" s="283">
        <v>6200</v>
      </c>
    </row>
    <row r="67" spans="1:17" ht="51">
      <c r="A67" s="280" t="s">
        <v>227</v>
      </c>
      <c r="B67" s="280" t="s">
        <v>228</v>
      </c>
      <c r="C67" s="281" t="s">
        <v>147</v>
      </c>
      <c r="D67" s="282" t="s">
        <v>229</v>
      </c>
      <c r="E67" s="283">
        <v>585433.84</v>
      </c>
      <c r="F67" s="284">
        <v>585433.84</v>
      </c>
      <c r="G67" s="284">
        <v>456564.21</v>
      </c>
      <c r="H67" s="284">
        <v>38356.15</v>
      </c>
      <c r="I67" s="284">
        <v>0</v>
      </c>
      <c r="J67" s="283">
        <v>0</v>
      </c>
      <c r="K67" s="284">
        <v>0</v>
      </c>
      <c r="L67" s="284">
        <v>0</v>
      </c>
      <c r="M67" s="284">
        <v>0</v>
      </c>
      <c r="N67" s="284">
        <v>0</v>
      </c>
      <c r="O67" s="284">
        <v>0</v>
      </c>
      <c r="P67" s="283">
        <v>585433.84</v>
      </c>
    </row>
    <row r="68" spans="1:17" ht="63.75">
      <c r="A68" s="280" t="s">
        <v>230</v>
      </c>
      <c r="B68" s="280" t="s">
        <v>231</v>
      </c>
      <c r="C68" s="281" t="s">
        <v>213</v>
      </c>
      <c r="D68" s="282" t="s">
        <v>232</v>
      </c>
      <c r="E68" s="283">
        <v>168600</v>
      </c>
      <c r="F68" s="284">
        <v>168600</v>
      </c>
      <c r="G68" s="284">
        <v>0</v>
      </c>
      <c r="H68" s="284">
        <v>0</v>
      </c>
      <c r="I68" s="284">
        <v>0</v>
      </c>
      <c r="J68" s="283">
        <v>0</v>
      </c>
      <c r="K68" s="284">
        <v>0</v>
      </c>
      <c r="L68" s="284">
        <v>0</v>
      </c>
      <c r="M68" s="284">
        <v>0</v>
      </c>
      <c r="N68" s="284">
        <v>0</v>
      </c>
      <c r="O68" s="284">
        <v>0</v>
      </c>
      <c r="P68" s="283">
        <v>168600</v>
      </c>
    </row>
    <row r="69" spans="1:17" ht="38.25">
      <c r="A69" s="280" t="s">
        <v>233</v>
      </c>
      <c r="B69" s="280" t="s">
        <v>234</v>
      </c>
      <c r="C69" s="281" t="s">
        <v>174</v>
      </c>
      <c r="D69" s="282" t="s">
        <v>235</v>
      </c>
      <c r="E69" s="283">
        <v>167030</v>
      </c>
      <c r="F69" s="284">
        <v>167030</v>
      </c>
      <c r="G69" s="284">
        <v>0</v>
      </c>
      <c r="H69" s="284">
        <v>0</v>
      </c>
      <c r="I69" s="284">
        <v>0</v>
      </c>
      <c r="J69" s="283">
        <v>0</v>
      </c>
      <c r="K69" s="284">
        <v>0</v>
      </c>
      <c r="L69" s="284">
        <v>0</v>
      </c>
      <c r="M69" s="284">
        <v>0</v>
      </c>
      <c r="N69" s="284">
        <v>0</v>
      </c>
      <c r="O69" s="284">
        <v>0</v>
      </c>
      <c r="P69" s="283">
        <v>167030</v>
      </c>
    </row>
    <row r="70" spans="1:17" ht="63.75">
      <c r="A70" s="280" t="s">
        <v>413</v>
      </c>
      <c r="B70" s="280" t="s">
        <v>414</v>
      </c>
      <c r="C70" s="281" t="s">
        <v>178</v>
      </c>
      <c r="D70" s="282" t="s">
        <v>416</v>
      </c>
      <c r="E70" s="283">
        <v>0</v>
      </c>
      <c r="F70" s="284">
        <v>0</v>
      </c>
      <c r="G70" s="284">
        <v>0</v>
      </c>
      <c r="H70" s="284">
        <v>0</v>
      </c>
      <c r="I70" s="284">
        <v>0</v>
      </c>
      <c r="J70" s="283">
        <v>585592</v>
      </c>
      <c r="K70" s="284">
        <v>585592</v>
      </c>
      <c r="L70" s="284">
        <v>0</v>
      </c>
      <c r="M70" s="284">
        <v>0</v>
      </c>
      <c r="N70" s="284">
        <v>0</v>
      </c>
      <c r="O70" s="284">
        <v>585592</v>
      </c>
      <c r="P70" s="283">
        <v>585592</v>
      </c>
    </row>
    <row r="71" spans="1:17" ht="63.75">
      <c r="A71" s="280" t="s">
        <v>236</v>
      </c>
      <c r="B71" s="280" t="s">
        <v>237</v>
      </c>
      <c r="C71" s="281" t="s">
        <v>98</v>
      </c>
      <c r="D71" s="282" t="s">
        <v>325</v>
      </c>
      <c r="E71" s="283">
        <v>2008800</v>
      </c>
      <c r="F71" s="284">
        <v>2008800</v>
      </c>
      <c r="G71" s="284">
        <v>0</v>
      </c>
      <c r="H71" s="284">
        <v>0</v>
      </c>
      <c r="I71" s="284">
        <v>0</v>
      </c>
      <c r="J71" s="283">
        <v>0</v>
      </c>
      <c r="K71" s="284">
        <v>0</v>
      </c>
      <c r="L71" s="284">
        <v>0</v>
      </c>
      <c r="M71" s="284">
        <v>0</v>
      </c>
      <c r="N71" s="284">
        <v>0</v>
      </c>
      <c r="O71" s="284">
        <v>0</v>
      </c>
      <c r="P71" s="283">
        <v>2008800</v>
      </c>
    </row>
    <row r="72" spans="1:17">
      <c r="A72" s="274" t="s">
        <v>238</v>
      </c>
      <c r="B72" s="275"/>
      <c r="C72" s="276"/>
      <c r="D72" s="277" t="s">
        <v>385</v>
      </c>
      <c r="E72" s="278">
        <v>1981748.8900000001</v>
      </c>
      <c r="F72" s="279">
        <v>1799748.8900000001</v>
      </c>
      <c r="G72" s="279">
        <v>0</v>
      </c>
      <c r="H72" s="279">
        <v>0</v>
      </c>
      <c r="I72" s="279">
        <v>182000</v>
      </c>
      <c r="J72" s="278">
        <v>0</v>
      </c>
      <c r="K72" s="279">
        <v>0</v>
      </c>
      <c r="L72" s="279">
        <v>0</v>
      </c>
      <c r="M72" s="279">
        <v>0</v>
      </c>
      <c r="N72" s="279">
        <v>0</v>
      </c>
      <c r="O72" s="279">
        <v>0</v>
      </c>
      <c r="P72" s="278">
        <v>1981748.8900000001</v>
      </c>
      <c r="Q72" s="225"/>
    </row>
    <row r="73" spans="1:17" ht="25.5">
      <c r="A73" s="274" t="s">
        <v>240</v>
      </c>
      <c r="B73" s="275"/>
      <c r="C73" s="276"/>
      <c r="D73" s="277" t="s">
        <v>239</v>
      </c>
      <c r="E73" s="278">
        <v>1981748.8900000001</v>
      </c>
      <c r="F73" s="279">
        <v>1799748.8900000001</v>
      </c>
      <c r="G73" s="279">
        <v>0</v>
      </c>
      <c r="H73" s="279">
        <v>0</v>
      </c>
      <c r="I73" s="279">
        <v>182000</v>
      </c>
      <c r="J73" s="278">
        <v>0</v>
      </c>
      <c r="K73" s="279">
        <v>0</v>
      </c>
      <c r="L73" s="279">
        <v>0</v>
      </c>
      <c r="M73" s="279">
        <v>0</v>
      </c>
      <c r="N73" s="279">
        <v>0</v>
      </c>
      <c r="O73" s="279">
        <v>0</v>
      </c>
      <c r="P73" s="278">
        <v>1981748.8900000001</v>
      </c>
      <c r="Q73" s="225"/>
    </row>
    <row r="74" spans="1:17">
      <c r="A74" s="280" t="s">
        <v>241</v>
      </c>
      <c r="B74" s="280" t="s">
        <v>242</v>
      </c>
      <c r="C74" s="281" t="s">
        <v>76</v>
      </c>
      <c r="D74" s="282" t="s">
        <v>243</v>
      </c>
      <c r="E74" s="283">
        <v>370000</v>
      </c>
      <c r="F74" s="284">
        <v>370000</v>
      </c>
      <c r="G74" s="284">
        <v>0</v>
      </c>
      <c r="H74" s="284">
        <v>0</v>
      </c>
      <c r="I74" s="284">
        <v>0</v>
      </c>
      <c r="J74" s="283">
        <v>0</v>
      </c>
      <c r="K74" s="284">
        <v>0</v>
      </c>
      <c r="L74" s="284">
        <v>0</v>
      </c>
      <c r="M74" s="284">
        <v>0</v>
      </c>
      <c r="N74" s="284">
        <v>0</v>
      </c>
      <c r="O74" s="284">
        <v>0</v>
      </c>
      <c r="P74" s="283">
        <v>370000</v>
      </c>
      <c r="Q74" s="225"/>
    </row>
    <row r="75" spans="1:17" ht="38.25">
      <c r="A75" s="280" t="s">
        <v>386</v>
      </c>
      <c r="B75" s="280" t="s">
        <v>387</v>
      </c>
      <c r="C75" s="281" t="s">
        <v>76</v>
      </c>
      <c r="D75" s="282" t="s">
        <v>388</v>
      </c>
      <c r="E75" s="283">
        <v>182000</v>
      </c>
      <c r="F75" s="284">
        <v>0</v>
      </c>
      <c r="G75" s="284">
        <v>0</v>
      </c>
      <c r="H75" s="284">
        <v>0</v>
      </c>
      <c r="I75" s="284">
        <v>182000</v>
      </c>
      <c r="J75" s="283">
        <v>0</v>
      </c>
      <c r="K75" s="284">
        <v>0</v>
      </c>
      <c r="L75" s="284">
        <v>0</v>
      </c>
      <c r="M75" s="284">
        <v>0</v>
      </c>
      <c r="N75" s="284">
        <v>0</v>
      </c>
      <c r="O75" s="284">
        <v>0</v>
      </c>
      <c r="P75" s="283">
        <v>182000</v>
      </c>
    </row>
    <row r="76" spans="1:17">
      <c r="A76" s="280" t="s">
        <v>244</v>
      </c>
      <c r="B76" s="280" t="s">
        <v>245</v>
      </c>
      <c r="C76" s="281" t="s">
        <v>76</v>
      </c>
      <c r="D76" s="282" t="s">
        <v>48</v>
      </c>
      <c r="E76" s="283">
        <v>1429748.8900000001</v>
      </c>
      <c r="F76" s="284">
        <v>1429748.8900000001</v>
      </c>
      <c r="G76" s="284">
        <v>0</v>
      </c>
      <c r="H76" s="284">
        <v>0</v>
      </c>
      <c r="I76" s="284">
        <v>0</v>
      </c>
      <c r="J76" s="283">
        <v>0</v>
      </c>
      <c r="K76" s="284">
        <v>0</v>
      </c>
      <c r="L76" s="284">
        <v>0</v>
      </c>
      <c r="M76" s="284">
        <v>0</v>
      </c>
      <c r="N76" s="284">
        <v>0</v>
      </c>
      <c r="O76" s="284">
        <v>0</v>
      </c>
      <c r="P76" s="283">
        <v>1429748.8900000001</v>
      </c>
    </row>
    <row r="77" spans="1:17">
      <c r="A77" s="285" t="s">
        <v>389</v>
      </c>
      <c r="B77" s="285" t="s">
        <v>389</v>
      </c>
      <c r="C77" s="286" t="s">
        <v>389</v>
      </c>
      <c r="D77" s="278" t="s">
        <v>390</v>
      </c>
      <c r="E77" s="278">
        <v>123766736.99999999</v>
      </c>
      <c r="F77" s="278">
        <v>123584736.99999999</v>
      </c>
      <c r="G77" s="278">
        <v>14845446.010000002</v>
      </c>
      <c r="H77" s="278">
        <v>1126509.9099999999</v>
      </c>
      <c r="I77" s="278">
        <v>182000</v>
      </c>
      <c r="J77" s="278">
        <v>4585408.3</v>
      </c>
      <c r="K77" s="278">
        <v>3560308.3</v>
      </c>
      <c r="L77" s="278">
        <v>945100</v>
      </c>
      <c r="M77" s="278">
        <v>0</v>
      </c>
      <c r="N77" s="278">
        <v>0</v>
      </c>
      <c r="O77" s="278">
        <v>3640308.3</v>
      </c>
      <c r="P77" s="278">
        <v>128352145.29999998</v>
      </c>
    </row>
    <row r="78" spans="1:17" ht="39" customHeight="1">
      <c r="B78" s="20" t="s">
        <v>50</v>
      </c>
      <c r="C78" s="19"/>
      <c r="D78" s="19"/>
      <c r="E78" s="51"/>
      <c r="F78" s="51"/>
      <c r="H78" s="21" t="s">
        <v>347</v>
      </c>
      <c r="I78" s="16"/>
      <c r="K78" s="51"/>
      <c r="O78" s="51"/>
      <c r="P78" s="51"/>
    </row>
    <row r="79" spans="1:17" ht="15">
      <c r="B79" s="45" t="s">
        <v>264</v>
      </c>
      <c r="C79" s="19"/>
      <c r="D79" s="19"/>
      <c r="E79" s="19"/>
      <c r="F79" s="19"/>
      <c r="O79" s="117"/>
    </row>
    <row r="81" spans="1:1">
      <c r="A81" s="34"/>
    </row>
    <row r="82" spans="1:1">
      <c r="A82" s="34"/>
    </row>
    <row r="83" spans="1:1">
      <c r="A83" s="34"/>
    </row>
    <row r="84" spans="1:1">
      <c r="A84" s="34"/>
    </row>
  </sheetData>
  <mergeCells count="22">
    <mergeCell ref="F8:F10"/>
    <mergeCell ref="G8:H8"/>
    <mergeCell ref="L2:P3"/>
    <mergeCell ref="A5:P5"/>
    <mergeCell ref="O8:O10"/>
    <mergeCell ref="P7:P10"/>
    <mergeCell ref="G9:G10"/>
    <mergeCell ref="H9:H10"/>
    <mergeCell ref="I8:I10"/>
    <mergeCell ref="J7:O7"/>
    <mergeCell ref="J8:J10"/>
    <mergeCell ref="K8:K10"/>
    <mergeCell ref="A7:A10"/>
    <mergeCell ref="B7:B10"/>
    <mergeCell ref="L8:L10"/>
    <mergeCell ref="M8:N8"/>
    <mergeCell ref="M9:M10"/>
    <mergeCell ref="N9:N10"/>
    <mergeCell ref="C7:C10"/>
    <mergeCell ref="D7:D10"/>
    <mergeCell ref="E7:I7"/>
    <mergeCell ref="E8:E10"/>
  </mergeCells>
  <phoneticPr fontId="0" type="noConversion"/>
  <pageMargins left="0.39370078740157483" right="0.39370078740157483" top="0.78740157480314965" bottom="0.39370078740157483" header="0.31496062992125984" footer="0.31496062992125984"/>
  <pageSetup paperSize="9" scale="70" fitToHeight="6" orientation="landscape"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P29"/>
  <sheetViews>
    <sheetView topLeftCell="B1" workbookViewId="0">
      <selection activeCell="L2" sqref="L2:P4"/>
    </sheetView>
  </sheetViews>
  <sheetFormatPr defaultRowHeight="12.75"/>
  <cols>
    <col min="1" max="1" width="16" style="2" customWidth="1"/>
    <col min="2" max="3" width="9.140625" style="2"/>
    <col min="4" max="4" width="53.140625" style="2" customWidth="1"/>
    <col min="5" max="16384" width="9.140625" style="2"/>
  </cols>
  <sheetData>
    <row r="1" spans="1:16">
      <c r="P1" s="2" t="s">
        <v>303</v>
      </c>
    </row>
    <row r="2" spans="1:16" ht="16.5" customHeight="1">
      <c r="L2" s="290" t="str">
        <f ca="1">Д!D2</f>
        <v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v>
      </c>
      <c r="M2" s="290"/>
      <c r="N2" s="290"/>
      <c r="O2" s="290"/>
      <c r="P2" s="290"/>
    </row>
    <row r="3" spans="1:16" ht="16.5" customHeight="1">
      <c r="L3" s="290"/>
      <c r="M3" s="290"/>
      <c r="N3" s="290"/>
      <c r="O3" s="290"/>
      <c r="P3" s="290"/>
    </row>
    <row r="4" spans="1:16" ht="16.5" customHeight="1">
      <c r="L4" s="290"/>
      <c r="M4" s="290"/>
      <c r="N4" s="290"/>
      <c r="O4" s="290"/>
      <c r="P4" s="290"/>
    </row>
    <row r="5" spans="1:16" ht="15.75">
      <c r="A5" s="301" t="s">
        <v>337</v>
      </c>
      <c r="B5" s="301"/>
      <c r="C5" s="301"/>
      <c r="D5" s="301"/>
      <c r="E5" s="301"/>
      <c r="F5" s="301"/>
      <c r="G5" s="301"/>
      <c r="H5" s="301"/>
      <c r="I5" s="301"/>
      <c r="J5" s="301"/>
      <c r="K5" s="301"/>
      <c r="L5" s="301"/>
      <c r="M5" s="301"/>
      <c r="N5" s="301"/>
      <c r="O5" s="301"/>
      <c r="P5" s="301"/>
    </row>
    <row r="6" spans="1:16">
      <c r="A6" s="298"/>
      <c r="B6" s="299"/>
      <c r="C6" s="299"/>
      <c r="D6" s="299"/>
      <c r="E6" s="299"/>
      <c r="F6" s="299"/>
      <c r="G6" s="299"/>
      <c r="H6" s="299"/>
      <c r="I6" s="299"/>
      <c r="J6" s="299"/>
      <c r="K6" s="299"/>
      <c r="L6" s="299"/>
      <c r="M6" s="299"/>
      <c r="N6" s="299"/>
      <c r="O6" s="299"/>
      <c r="P6" s="299"/>
    </row>
    <row r="7" spans="1:16">
      <c r="P7" s="3" t="s">
        <v>253</v>
      </c>
    </row>
    <row r="8" spans="1:16">
      <c r="A8" s="300" t="s">
        <v>251</v>
      </c>
      <c r="B8" s="300" t="s">
        <v>252</v>
      </c>
      <c r="C8" s="300" t="s">
        <v>59</v>
      </c>
      <c r="D8" s="291" t="s">
        <v>60</v>
      </c>
      <c r="E8" s="291" t="s">
        <v>257</v>
      </c>
      <c r="F8" s="291"/>
      <c r="G8" s="291"/>
      <c r="H8" s="291"/>
      <c r="I8" s="291" t="s">
        <v>265</v>
      </c>
      <c r="J8" s="291"/>
      <c r="K8" s="291"/>
      <c r="L8" s="291"/>
      <c r="M8" s="292" t="s">
        <v>258</v>
      </c>
      <c r="N8" s="291"/>
      <c r="O8" s="291"/>
      <c r="P8" s="291"/>
    </row>
    <row r="9" spans="1:16">
      <c r="A9" s="291"/>
      <c r="B9" s="291"/>
      <c r="C9" s="291"/>
      <c r="D9" s="291"/>
      <c r="E9" s="291" t="s">
        <v>4</v>
      </c>
      <c r="F9" s="291" t="s">
        <v>5</v>
      </c>
      <c r="G9" s="4" t="s">
        <v>63</v>
      </c>
      <c r="H9" s="292" t="s">
        <v>266</v>
      </c>
      <c r="I9" s="291" t="s">
        <v>4</v>
      </c>
      <c r="J9" s="291" t="s">
        <v>5</v>
      </c>
      <c r="K9" s="4" t="s">
        <v>63</v>
      </c>
      <c r="L9" s="292" t="s">
        <v>266</v>
      </c>
      <c r="M9" s="292" t="s">
        <v>4</v>
      </c>
      <c r="N9" s="292" t="s">
        <v>5</v>
      </c>
      <c r="O9" s="5" t="s">
        <v>63</v>
      </c>
      <c r="P9" s="292" t="s">
        <v>266</v>
      </c>
    </row>
    <row r="10" spans="1:16">
      <c r="A10" s="291"/>
      <c r="B10" s="291"/>
      <c r="C10" s="291"/>
      <c r="D10" s="291"/>
      <c r="E10" s="291"/>
      <c r="F10" s="291"/>
      <c r="G10" s="291" t="s">
        <v>67</v>
      </c>
      <c r="H10" s="291"/>
      <c r="I10" s="291"/>
      <c r="J10" s="291"/>
      <c r="K10" s="291" t="s">
        <v>67</v>
      </c>
      <c r="L10" s="291"/>
      <c r="M10" s="291"/>
      <c r="N10" s="291"/>
      <c r="O10" s="292" t="s">
        <v>67</v>
      </c>
      <c r="P10" s="291"/>
    </row>
    <row r="11" spans="1:16">
      <c r="A11" s="291"/>
      <c r="B11" s="291"/>
      <c r="C11" s="291"/>
      <c r="D11" s="291"/>
      <c r="E11" s="291"/>
      <c r="F11" s="291"/>
      <c r="G11" s="291"/>
      <c r="H11" s="291"/>
      <c r="I11" s="291"/>
      <c r="J11" s="291"/>
      <c r="K11" s="291"/>
      <c r="L11" s="291"/>
      <c r="M11" s="291"/>
      <c r="N11" s="291"/>
      <c r="O11" s="291"/>
      <c r="P11" s="291"/>
    </row>
    <row r="12" spans="1:16" s="39" customFormat="1" ht="11.25">
      <c r="A12" s="37">
        <v>1</v>
      </c>
      <c r="B12" s="37">
        <v>2</v>
      </c>
      <c r="C12" s="37">
        <v>3</v>
      </c>
      <c r="D12" s="37">
        <v>4</v>
      </c>
      <c r="E12" s="37">
        <v>5</v>
      </c>
      <c r="F12" s="37">
        <v>6</v>
      </c>
      <c r="G12" s="37">
        <v>7</v>
      </c>
      <c r="H12" s="38">
        <v>8</v>
      </c>
      <c r="I12" s="37">
        <v>9</v>
      </c>
      <c r="J12" s="37">
        <v>10</v>
      </c>
      <c r="K12" s="37">
        <v>11</v>
      </c>
      <c r="L12" s="38">
        <v>12</v>
      </c>
      <c r="M12" s="38">
        <v>13</v>
      </c>
      <c r="N12" s="38">
        <v>14</v>
      </c>
      <c r="O12" s="38">
        <v>15</v>
      </c>
      <c r="P12" s="38">
        <v>16</v>
      </c>
    </row>
    <row r="13" spans="1:16">
      <c r="A13" s="23" t="s">
        <v>79</v>
      </c>
      <c r="B13" s="24"/>
      <c r="C13" s="24"/>
      <c r="D13" s="42" t="s">
        <v>80</v>
      </c>
      <c r="E13" s="26">
        <v>0</v>
      </c>
      <c r="F13" s="26">
        <f>F14</f>
        <v>24250</v>
      </c>
      <c r="G13" s="26">
        <v>0</v>
      </c>
      <c r="H13" s="25">
        <f>F13</f>
        <v>24250</v>
      </c>
      <c r="I13" s="26">
        <v>0</v>
      </c>
      <c r="J13" s="26">
        <f>J14</f>
        <v>-24250</v>
      </c>
      <c r="K13" s="26">
        <v>0</v>
      </c>
      <c r="L13" s="25">
        <f>J13</f>
        <v>-24250</v>
      </c>
      <c r="M13" s="25">
        <f>E13+I13</f>
        <v>0</v>
      </c>
      <c r="N13" s="25">
        <f>F13+J13</f>
        <v>0</v>
      </c>
      <c r="O13" s="25">
        <f>G13+K13</f>
        <v>0</v>
      </c>
      <c r="P13" s="25">
        <f>H13+L13</f>
        <v>0</v>
      </c>
    </row>
    <row r="14" spans="1:16" ht="63.75">
      <c r="A14" s="27" t="s">
        <v>81</v>
      </c>
      <c r="B14" s="4"/>
      <c r="C14" s="4"/>
      <c r="D14" s="43" t="s">
        <v>82</v>
      </c>
      <c r="E14" s="31">
        <v>0</v>
      </c>
      <c r="F14" s="31">
        <f>F15</f>
        <v>24250</v>
      </c>
      <c r="G14" s="31">
        <v>0</v>
      </c>
      <c r="H14" s="25">
        <f t="shared" ref="H14:H20" si="0">F14</f>
        <v>24250</v>
      </c>
      <c r="I14" s="31">
        <v>0</v>
      </c>
      <c r="J14" s="31">
        <f>J18</f>
        <v>-24250</v>
      </c>
      <c r="K14" s="31">
        <v>0</v>
      </c>
      <c r="L14" s="25">
        <f t="shared" ref="L14:L20" si="1">J14</f>
        <v>-24250</v>
      </c>
      <c r="M14" s="30">
        <f t="shared" ref="M14:M20" si="2">E14+I14</f>
        <v>0</v>
      </c>
      <c r="N14" s="30">
        <f t="shared" ref="N14:N20" si="3">F14+J14</f>
        <v>0</v>
      </c>
      <c r="O14" s="30">
        <f t="shared" ref="O14:O20" si="4">G14+K14</f>
        <v>0</v>
      </c>
      <c r="P14" s="30">
        <f t="shared" ref="P14:P20" si="5">H14+L14</f>
        <v>0</v>
      </c>
    </row>
    <row r="15" spans="1:16" ht="25.5">
      <c r="A15" s="27" t="s">
        <v>259</v>
      </c>
      <c r="B15" s="4"/>
      <c r="C15" s="4"/>
      <c r="D15" s="43" t="s">
        <v>267</v>
      </c>
      <c r="E15" s="31">
        <v>0</v>
      </c>
      <c r="F15" s="31">
        <f>F16</f>
        <v>24250</v>
      </c>
      <c r="G15" s="31">
        <v>0</v>
      </c>
      <c r="H15" s="25">
        <f t="shared" si="0"/>
        <v>24250</v>
      </c>
      <c r="I15" s="31">
        <v>0</v>
      </c>
      <c r="J15" s="31">
        <f>J18</f>
        <v>-24250</v>
      </c>
      <c r="K15" s="31">
        <v>0</v>
      </c>
      <c r="L15" s="25">
        <f t="shared" si="1"/>
        <v>-24250</v>
      </c>
      <c r="M15" s="30">
        <f t="shared" si="2"/>
        <v>0</v>
      </c>
      <c r="N15" s="30">
        <f t="shared" si="3"/>
        <v>0</v>
      </c>
      <c r="O15" s="30">
        <f t="shared" si="4"/>
        <v>0</v>
      </c>
      <c r="P15" s="30">
        <f t="shared" si="5"/>
        <v>0</v>
      </c>
    </row>
    <row r="16" spans="1:16">
      <c r="A16" s="27" t="s">
        <v>260</v>
      </c>
      <c r="B16" s="27" t="s">
        <v>261</v>
      </c>
      <c r="C16" s="27" t="s">
        <v>178</v>
      </c>
      <c r="D16" s="43" t="s">
        <v>268</v>
      </c>
      <c r="E16" s="31">
        <v>0</v>
      </c>
      <c r="F16" s="31">
        <f>F17</f>
        <v>24250</v>
      </c>
      <c r="G16" s="31">
        <v>0</v>
      </c>
      <c r="H16" s="25">
        <f t="shared" si="0"/>
        <v>24250</v>
      </c>
      <c r="I16" s="31">
        <v>0</v>
      </c>
      <c r="J16" s="31">
        <v>0</v>
      </c>
      <c r="K16" s="31">
        <v>0</v>
      </c>
      <c r="L16" s="25">
        <f t="shared" si="1"/>
        <v>0</v>
      </c>
      <c r="M16" s="30">
        <f t="shared" si="2"/>
        <v>0</v>
      </c>
      <c r="N16" s="30">
        <f t="shared" si="3"/>
        <v>24250</v>
      </c>
      <c r="O16" s="30">
        <f t="shared" si="4"/>
        <v>0</v>
      </c>
      <c r="P16" s="30">
        <f t="shared" si="5"/>
        <v>24250</v>
      </c>
    </row>
    <row r="17" spans="1:16">
      <c r="A17" s="4"/>
      <c r="B17" s="27" t="s">
        <v>269</v>
      </c>
      <c r="C17" s="4"/>
      <c r="D17" s="43" t="s">
        <v>270</v>
      </c>
      <c r="E17" s="31">
        <v>0</v>
      </c>
      <c r="F17" s="31">
        <v>24250</v>
      </c>
      <c r="G17" s="31">
        <v>0</v>
      </c>
      <c r="H17" s="25">
        <f t="shared" si="0"/>
        <v>24250</v>
      </c>
      <c r="I17" s="31">
        <v>0</v>
      </c>
      <c r="J17" s="31">
        <v>0</v>
      </c>
      <c r="K17" s="31">
        <v>0</v>
      </c>
      <c r="L17" s="25">
        <f t="shared" si="1"/>
        <v>0</v>
      </c>
      <c r="M17" s="30">
        <f t="shared" si="2"/>
        <v>0</v>
      </c>
      <c r="N17" s="30">
        <f t="shared" si="3"/>
        <v>24250</v>
      </c>
      <c r="O17" s="30">
        <f t="shared" si="4"/>
        <v>0</v>
      </c>
      <c r="P17" s="30">
        <f t="shared" si="5"/>
        <v>24250</v>
      </c>
    </row>
    <row r="18" spans="1:16">
      <c r="A18" s="27" t="s">
        <v>262</v>
      </c>
      <c r="B18" s="27" t="s">
        <v>263</v>
      </c>
      <c r="C18" s="27" t="s">
        <v>178</v>
      </c>
      <c r="D18" s="43" t="s">
        <v>271</v>
      </c>
      <c r="E18" s="31">
        <v>0</v>
      </c>
      <c r="F18" s="31">
        <v>0</v>
      </c>
      <c r="G18" s="31">
        <v>0</v>
      </c>
      <c r="H18" s="25">
        <f t="shared" si="0"/>
        <v>0</v>
      </c>
      <c r="I18" s="31">
        <v>0</v>
      </c>
      <c r="J18" s="31">
        <f>J19</f>
        <v>-24250</v>
      </c>
      <c r="K18" s="31">
        <v>0</v>
      </c>
      <c r="L18" s="25">
        <f t="shared" si="1"/>
        <v>-24250</v>
      </c>
      <c r="M18" s="30">
        <f t="shared" si="2"/>
        <v>0</v>
      </c>
      <c r="N18" s="30">
        <f t="shared" si="3"/>
        <v>-24250</v>
      </c>
      <c r="O18" s="30">
        <f t="shared" si="4"/>
        <v>0</v>
      </c>
      <c r="P18" s="30">
        <f t="shared" si="5"/>
        <v>-24250</v>
      </c>
    </row>
    <row r="19" spans="1:16">
      <c r="A19" s="4"/>
      <c r="B19" s="27" t="s">
        <v>272</v>
      </c>
      <c r="C19" s="4"/>
      <c r="D19" s="43" t="s">
        <v>273</v>
      </c>
      <c r="E19" s="31">
        <v>0</v>
      </c>
      <c r="F19" s="31">
        <v>0</v>
      </c>
      <c r="G19" s="31">
        <v>0</v>
      </c>
      <c r="H19" s="25">
        <f t="shared" si="0"/>
        <v>0</v>
      </c>
      <c r="I19" s="31">
        <v>0</v>
      </c>
      <c r="J19" s="31">
        <v>-24250</v>
      </c>
      <c r="K19" s="31">
        <v>0</v>
      </c>
      <c r="L19" s="25">
        <f t="shared" si="1"/>
        <v>-24250</v>
      </c>
      <c r="M19" s="30">
        <f t="shared" si="2"/>
        <v>0</v>
      </c>
      <c r="N19" s="30">
        <f t="shared" si="3"/>
        <v>-24250</v>
      </c>
      <c r="O19" s="30">
        <f t="shared" si="4"/>
        <v>0</v>
      </c>
      <c r="P19" s="30">
        <f t="shared" si="5"/>
        <v>-24250</v>
      </c>
    </row>
    <row r="20" spans="1:16">
      <c r="A20" s="32"/>
      <c r="B20" s="33" t="s">
        <v>246</v>
      </c>
      <c r="C20" s="32"/>
      <c r="D20" s="44" t="s">
        <v>3</v>
      </c>
      <c r="E20" s="25">
        <v>0</v>
      </c>
      <c r="F20" s="25">
        <f>F13</f>
        <v>24250</v>
      </c>
      <c r="G20" s="25">
        <v>0</v>
      </c>
      <c r="H20" s="25">
        <f t="shared" si="0"/>
        <v>24250</v>
      </c>
      <c r="I20" s="25">
        <v>0</v>
      </c>
      <c r="J20" s="25">
        <f>J13</f>
        <v>-24250</v>
      </c>
      <c r="K20" s="25">
        <v>0</v>
      </c>
      <c r="L20" s="25">
        <f t="shared" si="1"/>
        <v>-24250</v>
      </c>
      <c r="M20" s="25">
        <f t="shared" si="2"/>
        <v>0</v>
      </c>
      <c r="N20" s="25">
        <f t="shared" si="3"/>
        <v>0</v>
      </c>
      <c r="O20" s="25">
        <f t="shared" si="4"/>
        <v>0</v>
      </c>
      <c r="P20" s="25">
        <f t="shared" si="5"/>
        <v>0</v>
      </c>
    </row>
    <row r="23" spans="1:16" s="19" customFormat="1" ht="15">
      <c r="B23" s="20" t="s">
        <v>50</v>
      </c>
      <c r="F23" s="21" t="s">
        <v>347</v>
      </c>
    </row>
    <row r="24" spans="1:16" ht="15">
      <c r="B24" s="45" t="s">
        <v>264</v>
      </c>
      <c r="C24" s="19"/>
      <c r="D24" s="19"/>
      <c r="E24" s="19"/>
      <c r="F24" s="19"/>
    </row>
    <row r="26" spans="1:16">
      <c r="A26" s="34" t="s">
        <v>247</v>
      </c>
    </row>
    <row r="27" spans="1:16">
      <c r="A27" s="34" t="s">
        <v>248</v>
      </c>
    </row>
    <row r="28" spans="1:16">
      <c r="A28" s="34" t="s">
        <v>249</v>
      </c>
    </row>
    <row r="29" spans="1:16">
      <c r="A29" s="34" t="s">
        <v>250</v>
      </c>
    </row>
  </sheetData>
  <mergeCells count="22">
    <mergeCell ref="D8:D11"/>
    <mergeCell ref="E8:H8"/>
    <mergeCell ref="A6:P6"/>
    <mergeCell ref="A8:A11"/>
    <mergeCell ref="G10:G11"/>
    <mergeCell ref="A5:P5"/>
    <mergeCell ref="H9:H11"/>
    <mergeCell ref="I8:L8"/>
    <mergeCell ref="I9:I11"/>
    <mergeCell ref="J9:J11"/>
    <mergeCell ref="B8:B11"/>
    <mergeCell ref="C8:C11"/>
    <mergeCell ref="E9:E11"/>
    <mergeCell ref="F9:F11"/>
    <mergeCell ref="L2:P4"/>
    <mergeCell ref="K10:K11"/>
    <mergeCell ref="L9:L11"/>
    <mergeCell ref="M8:P8"/>
    <mergeCell ref="M9:M11"/>
    <mergeCell ref="N9:N11"/>
    <mergeCell ref="O10:O11"/>
    <mergeCell ref="P9:P11"/>
  </mergeCells>
  <phoneticPr fontId="0" type="noConversion"/>
  <pageMargins left="0.31496062992125984" right="0.11811023622047245" top="0.74803149606299213" bottom="0.15748031496062992" header="0.31496062992125984" footer="0.31496062992125984"/>
  <pageSetup paperSize="9" scale="81" orientation="landscape" verticalDpi="0" r:id="rId1"/>
</worksheet>
</file>

<file path=xl/worksheets/sheet5.xml><?xml version="1.0" encoding="utf-8"?>
<worksheet xmlns="http://schemas.openxmlformats.org/spreadsheetml/2006/main" xmlns:r="http://schemas.openxmlformats.org/officeDocument/2006/relationships">
  <sheetPr>
    <tabColor rgb="FFFFC000"/>
  </sheetPr>
  <dimension ref="A1:AM67"/>
  <sheetViews>
    <sheetView view="pageBreakPreview" topLeftCell="D13" zoomScale="77" zoomScaleNormal="100" zoomScaleSheetLayoutView="77" workbookViewId="0">
      <selection activeCell="Y23" sqref="Y23"/>
    </sheetView>
  </sheetViews>
  <sheetFormatPr defaultColWidth="7.85546875" defaultRowHeight="12.75"/>
  <cols>
    <col min="1" max="1" width="0.28515625" style="156" hidden="1" customWidth="1"/>
    <col min="2" max="2" width="3.7109375" style="156" hidden="1" customWidth="1"/>
    <col min="3" max="3" width="1" style="156" hidden="1" customWidth="1"/>
    <col min="4" max="4" width="11.140625" style="156" customWidth="1"/>
    <col min="5" max="5" width="28" style="156" customWidth="1"/>
    <col min="6" max="6" width="13.140625" style="156" customWidth="1"/>
    <col min="7" max="14" width="14.140625" style="156" customWidth="1"/>
    <col min="15" max="15" width="10.5703125" style="156" customWidth="1"/>
    <col min="16" max="17" width="12.5703125" style="156" hidden="1" customWidth="1"/>
    <col min="18" max="18" width="12.28515625" style="156" customWidth="1"/>
    <col min="19" max="19" width="11.7109375" style="156" customWidth="1"/>
    <col min="20" max="20" width="13.5703125" style="156" hidden="1" customWidth="1"/>
    <col min="21" max="22" width="11.42578125" style="156" customWidth="1"/>
    <col min="23" max="24" width="13.28515625" style="156" hidden="1" customWidth="1"/>
    <col min="25" max="25" width="11.28515625" style="156" customWidth="1"/>
    <col min="26" max="26" width="20" style="156" customWidth="1"/>
    <col min="27" max="27" width="16" style="156" customWidth="1"/>
    <col min="28" max="28" width="15.7109375" style="156" customWidth="1"/>
    <col min="29" max="29" width="18.28515625" style="156" customWidth="1"/>
    <col min="30" max="30" width="21" style="156" customWidth="1"/>
    <col min="31" max="31" width="18.28515625" style="156" customWidth="1"/>
    <col min="32" max="32" width="16.42578125" style="156" customWidth="1"/>
    <col min="33" max="33" width="16.5703125" style="156" customWidth="1"/>
    <col min="34" max="34" width="18.5703125" style="156" customWidth="1"/>
    <col min="35" max="35" width="16.5703125" style="156" customWidth="1"/>
    <col min="36" max="36" width="22.42578125" style="156" customWidth="1"/>
    <col min="37" max="37" width="32" style="156" customWidth="1"/>
    <col min="38" max="38" width="14.7109375" style="156" customWidth="1"/>
    <col min="39" max="39" width="17.28515625" style="156" customWidth="1"/>
    <col min="40" max="16384" width="7.85546875" style="156"/>
  </cols>
  <sheetData>
    <row r="1" spans="1:27" ht="17.25" customHeight="1">
      <c r="D1" s="157"/>
      <c r="E1" s="158"/>
      <c r="F1" s="159"/>
      <c r="G1" s="159"/>
      <c r="H1" s="159"/>
      <c r="I1" s="159"/>
      <c r="J1" s="159"/>
      <c r="K1" s="159"/>
      <c r="L1" s="159"/>
      <c r="M1" s="159"/>
      <c r="N1" s="159"/>
      <c r="O1" s="159"/>
      <c r="R1" s="160"/>
      <c r="S1" s="159"/>
      <c r="T1" s="159"/>
      <c r="U1" s="304" t="s">
        <v>289</v>
      </c>
      <c r="V1" s="304"/>
      <c r="W1" s="304"/>
      <c r="X1" s="304"/>
      <c r="Y1" s="304"/>
    </row>
    <row r="2" spans="1:27" ht="50.25" customHeight="1">
      <c r="D2" s="157"/>
      <c r="E2" s="158"/>
      <c r="F2" s="159"/>
      <c r="G2" s="159"/>
      <c r="H2" s="159"/>
      <c r="I2" s="159"/>
      <c r="J2" s="159"/>
      <c r="K2" s="159"/>
      <c r="L2" s="159"/>
      <c r="M2" s="159"/>
      <c r="N2" s="159"/>
      <c r="O2" s="159"/>
      <c r="R2" s="303" t="str">
        <f ca="1">Д!D2</f>
        <v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v>
      </c>
      <c r="S2" s="303"/>
      <c r="T2" s="303"/>
      <c r="U2" s="303"/>
      <c r="V2" s="303"/>
      <c r="W2" s="303"/>
      <c r="X2" s="303"/>
      <c r="Y2" s="303"/>
      <c r="Z2" s="22"/>
      <c r="AA2" s="22"/>
    </row>
    <row r="3" spans="1:27" ht="22.5" customHeight="1">
      <c r="A3" s="161"/>
      <c r="B3" s="161"/>
      <c r="C3" s="161"/>
      <c r="D3" s="162"/>
      <c r="E3" s="302" t="s">
        <v>368</v>
      </c>
      <c r="F3" s="302"/>
      <c r="G3" s="302"/>
      <c r="H3" s="302"/>
      <c r="I3" s="302"/>
      <c r="J3" s="302"/>
      <c r="K3" s="302"/>
      <c r="L3" s="302"/>
      <c r="M3" s="302"/>
      <c r="N3" s="302"/>
      <c r="O3" s="302"/>
      <c r="P3" s="302"/>
      <c r="Q3" s="302"/>
      <c r="R3" s="302"/>
      <c r="S3" s="302"/>
      <c r="T3" s="302"/>
      <c r="U3" s="302"/>
      <c r="V3" s="302"/>
      <c r="W3" s="302"/>
      <c r="X3" s="302"/>
      <c r="Y3" s="162"/>
      <c r="Z3" s="22"/>
      <c r="AA3" s="22"/>
    </row>
    <row r="4" spans="1:27" ht="18" customHeight="1" thickBot="1">
      <c r="A4" s="161"/>
      <c r="B4" s="161"/>
      <c r="C4" s="161"/>
      <c r="D4" s="161"/>
      <c r="P4" s="163"/>
      <c r="Q4" s="163"/>
      <c r="R4" s="164"/>
      <c r="W4" s="163"/>
      <c r="X4" s="163"/>
      <c r="Y4" s="164" t="s">
        <v>349</v>
      </c>
    </row>
    <row r="5" spans="1:27" ht="18" customHeight="1">
      <c r="A5" s="161"/>
      <c r="B5" s="161"/>
      <c r="C5" s="161"/>
      <c r="D5" s="312" t="s">
        <v>1</v>
      </c>
      <c r="E5" s="315" t="s">
        <v>350</v>
      </c>
      <c r="F5" s="318" t="s">
        <v>351</v>
      </c>
      <c r="G5" s="319"/>
      <c r="H5" s="319"/>
      <c r="I5" s="319"/>
      <c r="J5" s="319"/>
      <c r="K5" s="319"/>
      <c r="L5" s="319"/>
      <c r="M5" s="319"/>
      <c r="N5" s="319"/>
      <c r="O5" s="319"/>
      <c r="P5" s="319"/>
      <c r="Q5" s="319"/>
      <c r="R5" s="320"/>
      <c r="S5" s="318" t="s">
        <v>352</v>
      </c>
      <c r="T5" s="319"/>
      <c r="U5" s="319"/>
      <c r="V5" s="319"/>
      <c r="W5" s="319"/>
      <c r="X5" s="319"/>
      <c r="Y5" s="321"/>
    </row>
    <row r="6" spans="1:27" s="168" customFormat="1" ht="18" customHeight="1">
      <c r="A6" s="165" t="s">
        <v>353</v>
      </c>
      <c r="B6" s="166" t="s">
        <v>354</v>
      </c>
      <c r="C6" s="167">
        <v>0</v>
      </c>
      <c r="D6" s="313"/>
      <c r="E6" s="316"/>
      <c r="F6" s="322" t="s">
        <v>355</v>
      </c>
      <c r="G6" s="305" t="s">
        <v>356</v>
      </c>
      <c r="H6" s="306"/>
      <c r="I6" s="306"/>
      <c r="J6" s="306"/>
      <c r="K6" s="306"/>
      <c r="L6" s="306"/>
      <c r="M6" s="306"/>
      <c r="N6" s="306"/>
      <c r="O6" s="306"/>
      <c r="P6" s="306"/>
      <c r="Q6" s="307"/>
      <c r="R6" s="323" t="s">
        <v>357</v>
      </c>
      <c r="S6" s="322" t="s">
        <v>355</v>
      </c>
      <c r="T6" s="308"/>
      <c r="U6" s="308" t="s">
        <v>356</v>
      </c>
      <c r="V6" s="308"/>
      <c r="W6" s="308"/>
      <c r="X6" s="308"/>
      <c r="Y6" s="309" t="s">
        <v>357</v>
      </c>
    </row>
    <row r="7" spans="1:27" s="168" customFormat="1" ht="30" customHeight="1">
      <c r="A7" s="165" t="s">
        <v>358</v>
      </c>
      <c r="B7" s="166" t="s">
        <v>354</v>
      </c>
      <c r="C7" s="167">
        <v>0</v>
      </c>
      <c r="D7" s="313"/>
      <c r="E7" s="316"/>
      <c r="F7" s="322"/>
      <c r="G7" s="305" t="s">
        <v>359</v>
      </c>
      <c r="H7" s="306"/>
      <c r="I7" s="306"/>
      <c r="J7" s="306"/>
      <c r="K7" s="306"/>
      <c r="L7" s="306"/>
      <c r="M7" s="306"/>
      <c r="N7" s="306"/>
      <c r="O7" s="307"/>
      <c r="P7" s="308" t="s">
        <v>360</v>
      </c>
      <c r="Q7" s="308"/>
      <c r="R7" s="324"/>
      <c r="S7" s="322"/>
      <c r="T7" s="308"/>
      <c r="U7" s="310" t="s">
        <v>361</v>
      </c>
      <c r="V7" s="310"/>
      <c r="W7" s="308" t="s">
        <v>362</v>
      </c>
      <c r="X7" s="308"/>
      <c r="Y7" s="309"/>
    </row>
    <row r="8" spans="1:27" s="168" customFormat="1" ht="18" customHeight="1">
      <c r="A8" s="165" t="s">
        <v>363</v>
      </c>
      <c r="B8" s="166" t="s">
        <v>354</v>
      </c>
      <c r="C8" s="167">
        <v>0</v>
      </c>
      <c r="D8" s="313"/>
      <c r="E8" s="316"/>
      <c r="F8" s="311" t="s">
        <v>364</v>
      </c>
      <c r="G8" s="306"/>
      <c r="H8" s="306"/>
      <c r="I8" s="306"/>
      <c r="J8" s="306"/>
      <c r="K8" s="306"/>
      <c r="L8" s="306"/>
      <c r="M8" s="306"/>
      <c r="N8" s="306"/>
      <c r="O8" s="306"/>
      <c r="P8" s="306"/>
      <c r="Q8" s="307"/>
      <c r="R8" s="324"/>
      <c r="S8" s="322" t="s">
        <v>364</v>
      </c>
      <c r="T8" s="308"/>
      <c r="U8" s="308"/>
      <c r="V8" s="308"/>
      <c r="W8" s="308"/>
      <c r="X8" s="308"/>
      <c r="Y8" s="309"/>
    </row>
    <row r="9" spans="1:27" s="198" customFormat="1" ht="226.5" customHeight="1">
      <c r="A9" s="194"/>
      <c r="B9" s="195"/>
      <c r="C9" s="196"/>
      <c r="D9" s="314"/>
      <c r="E9" s="317"/>
      <c r="F9" s="223" t="s">
        <v>40</v>
      </c>
      <c r="G9" s="37" t="s">
        <v>42</v>
      </c>
      <c r="H9" s="37" t="s">
        <v>43</v>
      </c>
      <c r="I9" s="37" t="s">
        <v>327</v>
      </c>
      <c r="J9" s="37" t="s">
        <v>328</v>
      </c>
      <c r="K9" s="37" t="s">
        <v>329</v>
      </c>
      <c r="L9" s="37" t="s">
        <v>45</v>
      </c>
      <c r="M9" s="37" t="s">
        <v>46</v>
      </c>
      <c r="N9" s="37" t="s">
        <v>412</v>
      </c>
      <c r="O9" s="224" t="s">
        <v>48</v>
      </c>
      <c r="P9" s="197"/>
      <c r="Q9" s="197"/>
      <c r="R9" s="325"/>
      <c r="S9" s="209" t="s">
        <v>274</v>
      </c>
      <c r="T9" s="197"/>
      <c r="U9" s="197" t="s">
        <v>48</v>
      </c>
      <c r="V9" s="197" t="s">
        <v>388</v>
      </c>
      <c r="W9" s="197"/>
      <c r="X9" s="197"/>
      <c r="Y9" s="309"/>
    </row>
    <row r="10" spans="1:27" s="204" customFormat="1" ht="11.25">
      <c r="A10" s="200"/>
      <c r="B10" s="201"/>
      <c r="C10" s="202"/>
      <c r="D10" s="203">
        <v>1</v>
      </c>
      <c r="E10" s="208">
        <v>2</v>
      </c>
      <c r="F10" s="210">
        <v>3</v>
      </c>
      <c r="G10" s="203">
        <v>4</v>
      </c>
      <c r="H10" s="203">
        <v>5</v>
      </c>
      <c r="I10" s="203">
        <v>6</v>
      </c>
      <c r="J10" s="203">
        <v>7</v>
      </c>
      <c r="K10" s="203">
        <v>8</v>
      </c>
      <c r="L10" s="203">
        <v>9</v>
      </c>
      <c r="M10" s="203">
        <v>10</v>
      </c>
      <c r="N10" s="203">
        <v>11</v>
      </c>
      <c r="O10" s="203">
        <v>12</v>
      </c>
      <c r="P10" s="203">
        <v>13</v>
      </c>
      <c r="Q10" s="203">
        <v>14</v>
      </c>
      <c r="R10" s="208">
        <v>13</v>
      </c>
      <c r="S10" s="210">
        <v>14</v>
      </c>
      <c r="T10" s="203">
        <v>14</v>
      </c>
      <c r="U10" s="203">
        <v>15</v>
      </c>
      <c r="V10" s="203">
        <v>16</v>
      </c>
      <c r="W10" s="203">
        <v>17</v>
      </c>
      <c r="X10" s="203">
        <v>18</v>
      </c>
      <c r="Y10" s="211">
        <v>17</v>
      </c>
    </row>
    <row r="11" spans="1:27" s="168" customFormat="1" ht="16.5" customHeight="1">
      <c r="A11" s="165"/>
      <c r="B11" s="166"/>
      <c r="C11" s="167"/>
      <c r="D11" s="203">
        <v>25100000000</v>
      </c>
      <c r="E11" s="217" t="s">
        <v>279</v>
      </c>
      <c r="F11" s="212">
        <v>3165700</v>
      </c>
      <c r="G11" s="199">
        <v>17968780</v>
      </c>
      <c r="H11" s="199">
        <v>9341700</v>
      </c>
      <c r="I11" s="199">
        <v>42382600</v>
      </c>
      <c r="J11" s="199">
        <v>585592</v>
      </c>
      <c r="K11" s="199">
        <v>2008800</v>
      </c>
      <c r="L11" s="199">
        <v>219051</v>
      </c>
      <c r="M11" s="199"/>
      <c r="N11" s="199">
        <v>306415</v>
      </c>
      <c r="O11" s="199">
        <v>545740</v>
      </c>
      <c r="P11" s="199"/>
      <c r="Q11" s="199"/>
      <c r="R11" s="221">
        <f>SUM(F11:Q11)</f>
        <v>76524378</v>
      </c>
      <c r="S11" s="212"/>
      <c r="T11" s="199"/>
      <c r="U11" s="199">
        <v>50000</v>
      </c>
      <c r="V11" s="199"/>
      <c r="W11" s="199"/>
      <c r="X11" s="199"/>
      <c r="Y11" s="213">
        <f>SUM(S11:X11)</f>
        <v>50000</v>
      </c>
    </row>
    <row r="12" spans="1:27" s="168" customFormat="1" ht="16.5" customHeight="1">
      <c r="A12" s="165"/>
      <c r="B12" s="166"/>
      <c r="C12" s="167"/>
      <c r="D12" s="203">
        <v>25507000000</v>
      </c>
      <c r="E12" s="217" t="s">
        <v>290</v>
      </c>
      <c r="F12" s="212"/>
      <c r="G12" s="199"/>
      <c r="H12" s="199"/>
      <c r="I12" s="199"/>
      <c r="J12" s="199"/>
      <c r="K12" s="199"/>
      <c r="L12" s="199"/>
      <c r="M12" s="199">
        <v>11624700</v>
      </c>
      <c r="N12" s="199"/>
      <c r="O12" s="199">
        <v>6574025</v>
      </c>
      <c r="P12" s="199"/>
      <c r="Q12" s="199"/>
      <c r="R12" s="221">
        <f t="shared" ref="R12:R21" si="0">SUM(F12:Q12)</f>
        <v>18198725</v>
      </c>
      <c r="S12" s="212"/>
      <c r="T12" s="199"/>
      <c r="U12" s="199">
        <v>1342748.89</v>
      </c>
      <c r="V12" s="205"/>
      <c r="W12" s="199"/>
      <c r="X12" s="199"/>
      <c r="Y12" s="213">
        <f t="shared" ref="Y12:Y22" si="1">SUM(S12:X12)</f>
        <v>1342748.89</v>
      </c>
      <c r="AA12" s="264">
        <v>442251.11</v>
      </c>
    </row>
    <row r="13" spans="1:27" s="168" customFormat="1" ht="16.5" customHeight="1">
      <c r="A13" s="165"/>
      <c r="B13" s="166"/>
      <c r="C13" s="167"/>
      <c r="D13" s="203">
        <v>25532000000</v>
      </c>
      <c r="E13" s="217" t="s">
        <v>280</v>
      </c>
      <c r="F13" s="212"/>
      <c r="G13" s="199"/>
      <c r="H13" s="199"/>
      <c r="I13" s="199"/>
      <c r="J13" s="199"/>
      <c r="K13" s="199"/>
      <c r="L13" s="199"/>
      <c r="M13" s="199">
        <v>3312700</v>
      </c>
      <c r="N13" s="199"/>
      <c r="O13" s="199">
        <v>1021086</v>
      </c>
      <c r="P13" s="199"/>
      <c r="Q13" s="199"/>
      <c r="R13" s="221">
        <f t="shared" si="0"/>
        <v>4333786</v>
      </c>
      <c r="S13" s="212"/>
      <c r="T13" s="199"/>
      <c r="U13" s="205"/>
      <c r="V13" s="205"/>
      <c r="W13" s="199"/>
      <c r="X13" s="199"/>
      <c r="Y13" s="213">
        <f t="shared" si="1"/>
        <v>0</v>
      </c>
    </row>
    <row r="14" spans="1:27" ht="16.5" customHeight="1">
      <c r="A14" s="169" t="s">
        <v>365</v>
      </c>
      <c r="B14" s="170" t="s">
        <v>354</v>
      </c>
      <c r="C14" s="171">
        <v>0</v>
      </c>
      <c r="D14" s="203">
        <v>25309501000</v>
      </c>
      <c r="E14" s="217" t="s">
        <v>281</v>
      </c>
      <c r="F14" s="219"/>
      <c r="G14" s="206"/>
      <c r="H14" s="206"/>
      <c r="I14" s="206"/>
      <c r="J14" s="206"/>
      <c r="K14" s="206"/>
      <c r="L14" s="206"/>
      <c r="M14" s="206"/>
      <c r="N14" s="206"/>
      <c r="O14" s="220">
        <v>23280</v>
      </c>
      <c r="P14" s="206"/>
      <c r="Q14" s="206"/>
      <c r="R14" s="221">
        <f t="shared" si="0"/>
        <v>23280</v>
      </c>
      <c r="S14" s="214">
        <v>200000</v>
      </c>
      <c r="T14" s="206"/>
      <c r="U14" s="205">
        <v>27000</v>
      </c>
      <c r="V14" s="205"/>
      <c r="W14" s="206"/>
      <c r="X14" s="206"/>
      <c r="Y14" s="213">
        <f t="shared" si="1"/>
        <v>227000</v>
      </c>
    </row>
    <row r="15" spans="1:27" ht="16.5" customHeight="1">
      <c r="A15" s="192"/>
      <c r="B15" s="193"/>
      <c r="C15" s="174"/>
      <c r="D15" s="203">
        <v>25309504000</v>
      </c>
      <c r="E15" s="217" t="s">
        <v>282</v>
      </c>
      <c r="F15" s="219"/>
      <c r="G15" s="206"/>
      <c r="H15" s="206"/>
      <c r="I15" s="206"/>
      <c r="J15" s="206"/>
      <c r="K15" s="206"/>
      <c r="L15" s="206"/>
      <c r="M15" s="206"/>
      <c r="N15" s="206"/>
      <c r="O15" s="220">
        <v>66500</v>
      </c>
      <c r="P15" s="206"/>
      <c r="Q15" s="206"/>
      <c r="R15" s="221">
        <f t="shared" si="0"/>
        <v>66500</v>
      </c>
      <c r="S15" s="214"/>
      <c r="T15" s="206"/>
      <c r="U15" s="205"/>
      <c r="V15" s="205"/>
      <c r="W15" s="206"/>
      <c r="X15" s="206"/>
      <c r="Y15" s="213">
        <f t="shared" si="1"/>
        <v>0</v>
      </c>
    </row>
    <row r="16" spans="1:27" ht="16.5" customHeight="1">
      <c r="A16" s="192"/>
      <c r="B16" s="193"/>
      <c r="C16" s="174"/>
      <c r="D16" s="203">
        <v>25309510000</v>
      </c>
      <c r="E16" s="217" t="s">
        <v>283</v>
      </c>
      <c r="F16" s="219"/>
      <c r="G16" s="206"/>
      <c r="H16" s="206"/>
      <c r="I16" s="206"/>
      <c r="J16" s="206"/>
      <c r="K16" s="206"/>
      <c r="L16" s="206"/>
      <c r="M16" s="206"/>
      <c r="N16" s="206"/>
      <c r="O16" s="220">
        <v>148690</v>
      </c>
      <c r="P16" s="206"/>
      <c r="Q16" s="206"/>
      <c r="R16" s="221">
        <f t="shared" si="0"/>
        <v>148690</v>
      </c>
      <c r="S16" s="214"/>
      <c r="T16" s="206"/>
      <c r="U16" s="205"/>
      <c r="V16" s="205"/>
      <c r="W16" s="206"/>
      <c r="X16" s="206"/>
      <c r="Y16" s="213">
        <f t="shared" si="1"/>
        <v>0</v>
      </c>
    </row>
    <row r="17" spans="1:39" ht="16.5" customHeight="1">
      <c r="A17" s="192"/>
      <c r="B17" s="193"/>
      <c r="C17" s="174"/>
      <c r="D17" s="203">
        <v>25309511000</v>
      </c>
      <c r="E17" s="217" t="s">
        <v>284</v>
      </c>
      <c r="F17" s="219"/>
      <c r="G17" s="206"/>
      <c r="H17" s="206"/>
      <c r="I17" s="206"/>
      <c r="J17" s="206"/>
      <c r="K17" s="206"/>
      <c r="L17" s="206"/>
      <c r="M17" s="206"/>
      <c r="N17" s="206"/>
      <c r="O17" s="220">
        <v>172780</v>
      </c>
      <c r="P17" s="206"/>
      <c r="Q17" s="206"/>
      <c r="R17" s="221">
        <f t="shared" si="0"/>
        <v>172780</v>
      </c>
      <c r="S17" s="214"/>
      <c r="T17" s="206"/>
      <c r="U17" s="205"/>
      <c r="V17" s="205">
        <v>86240</v>
      </c>
      <c r="W17" s="206"/>
      <c r="X17" s="206"/>
      <c r="Y17" s="213">
        <f t="shared" si="1"/>
        <v>86240</v>
      </c>
    </row>
    <row r="18" spans="1:39" ht="16.5" customHeight="1">
      <c r="A18" s="192"/>
      <c r="B18" s="193"/>
      <c r="C18" s="174"/>
      <c r="D18" s="203">
        <v>25309512000</v>
      </c>
      <c r="E18" s="217" t="s">
        <v>285</v>
      </c>
      <c r="F18" s="219"/>
      <c r="G18" s="206"/>
      <c r="H18" s="206"/>
      <c r="I18" s="206"/>
      <c r="J18" s="206"/>
      <c r="K18" s="206"/>
      <c r="L18" s="206"/>
      <c r="M18" s="206"/>
      <c r="N18" s="206"/>
      <c r="O18" s="220">
        <v>54200</v>
      </c>
      <c r="P18" s="206"/>
      <c r="Q18" s="206"/>
      <c r="R18" s="221">
        <f t="shared" si="0"/>
        <v>54200</v>
      </c>
      <c r="S18" s="214"/>
      <c r="T18" s="206"/>
      <c r="U18" s="205"/>
      <c r="V18" s="205"/>
      <c r="W18" s="206"/>
      <c r="X18" s="206"/>
      <c r="Y18" s="213">
        <f t="shared" si="1"/>
        <v>0</v>
      </c>
    </row>
    <row r="19" spans="1:39" ht="16.5" customHeight="1">
      <c r="A19" s="192"/>
      <c r="B19" s="193"/>
      <c r="C19" s="174"/>
      <c r="D19" s="203">
        <v>25309513000</v>
      </c>
      <c r="E19" s="217" t="s">
        <v>286</v>
      </c>
      <c r="F19" s="219"/>
      <c r="G19" s="206"/>
      <c r="H19" s="206"/>
      <c r="I19" s="206"/>
      <c r="J19" s="206"/>
      <c r="K19" s="206"/>
      <c r="L19" s="206"/>
      <c r="M19" s="206"/>
      <c r="N19" s="206"/>
      <c r="O19" s="220">
        <v>0</v>
      </c>
      <c r="P19" s="206"/>
      <c r="Q19" s="206"/>
      <c r="R19" s="221">
        <f t="shared" si="0"/>
        <v>0</v>
      </c>
      <c r="S19" s="214">
        <v>100000</v>
      </c>
      <c r="T19" s="206"/>
      <c r="U19" s="205"/>
      <c r="V19" s="205"/>
      <c r="W19" s="206"/>
      <c r="X19" s="206"/>
      <c r="Y19" s="213">
        <f t="shared" si="1"/>
        <v>100000</v>
      </c>
    </row>
    <row r="20" spans="1:39" ht="16.5" customHeight="1">
      <c r="A20" s="192"/>
      <c r="B20" s="193"/>
      <c r="C20" s="174"/>
      <c r="D20" s="203">
        <v>25309515000</v>
      </c>
      <c r="E20" s="217" t="s">
        <v>287</v>
      </c>
      <c r="F20" s="219"/>
      <c r="G20" s="206"/>
      <c r="H20" s="206"/>
      <c r="I20" s="206"/>
      <c r="J20" s="206"/>
      <c r="K20" s="206"/>
      <c r="L20" s="206"/>
      <c r="M20" s="263"/>
      <c r="N20" s="206"/>
      <c r="O20" s="220">
        <v>88135</v>
      </c>
      <c r="P20" s="206"/>
      <c r="Q20" s="206"/>
      <c r="R20" s="221">
        <f t="shared" si="0"/>
        <v>88135</v>
      </c>
      <c r="S20" s="214"/>
      <c r="T20" s="206"/>
      <c r="U20" s="205">
        <v>10000</v>
      </c>
      <c r="V20" s="205"/>
      <c r="W20" s="206"/>
      <c r="X20" s="206"/>
      <c r="Y20" s="213">
        <f t="shared" si="1"/>
        <v>10000</v>
      </c>
    </row>
    <row r="21" spans="1:39" ht="16.5" customHeight="1">
      <c r="A21" s="192"/>
      <c r="B21" s="193"/>
      <c r="C21" s="174"/>
      <c r="D21" s="203">
        <v>25309516000</v>
      </c>
      <c r="E21" s="217" t="s">
        <v>369</v>
      </c>
      <c r="F21" s="219"/>
      <c r="G21" s="206"/>
      <c r="H21" s="206"/>
      <c r="I21" s="206"/>
      <c r="J21" s="206"/>
      <c r="K21" s="206"/>
      <c r="L21" s="206"/>
      <c r="M21" s="206"/>
      <c r="N21" s="206"/>
      <c r="O21" s="220">
        <v>34340</v>
      </c>
      <c r="P21" s="206"/>
      <c r="Q21" s="206"/>
      <c r="R21" s="221">
        <f t="shared" si="0"/>
        <v>34340</v>
      </c>
      <c r="S21" s="214"/>
      <c r="T21" s="206"/>
      <c r="U21" s="205"/>
      <c r="V21" s="205">
        <v>95760</v>
      </c>
      <c r="W21" s="206"/>
      <c r="X21" s="206"/>
      <c r="Y21" s="213">
        <f t="shared" si="1"/>
        <v>95760</v>
      </c>
    </row>
    <row r="22" spans="1:39" ht="16.5" customHeight="1">
      <c r="A22" s="192"/>
      <c r="B22" s="193"/>
      <c r="C22" s="174"/>
      <c r="D22" s="203">
        <v>25309520000</v>
      </c>
      <c r="E22" s="217" t="s">
        <v>288</v>
      </c>
      <c r="F22" s="219"/>
      <c r="G22" s="206"/>
      <c r="H22" s="206"/>
      <c r="I22" s="206"/>
      <c r="J22" s="206"/>
      <c r="K22" s="206"/>
      <c r="L22" s="206"/>
      <c r="M22" s="206"/>
      <c r="N22" s="206"/>
      <c r="O22" s="220">
        <v>19435</v>
      </c>
      <c r="P22" s="206"/>
      <c r="Q22" s="206"/>
      <c r="R22" s="221">
        <f>SUM(F22:Q22)</f>
        <v>19435</v>
      </c>
      <c r="S22" s="214">
        <v>70000</v>
      </c>
      <c r="T22" s="206"/>
      <c r="U22" s="205"/>
      <c r="V22" s="205"/>
      <c r="W22" s="206"/>
      <c r="X22" s="206"/>
      <c r="Y22" s="213">
        <f t="shared" si="1"/>
        <v>70000</v>
      </c>
    </row>
    <row r="23" spans="1:39" ht="27.75" customHeight="1" thickBot="1">
      <c r="A23" s="172">
        <v>13</v>
      </c>
      <c r="B23" s="173" t="s">
        <v>354</v>
      </c>
      <c r="C23" s="174">
        <v>0</v>
      </c>
      <c r="D23" s="175" t="s">
        <v>366</v>
      </c>
      <c r="E23" s="218" t="s">
        <v>367</v>
      </c>
      <c r="F23" s="215">
        <f t="shared" ref="F23:X23" si="2">SUM(F11:F22)</f>
        <v>3165700</v>
      </c>
      <c r="G23" s="216">
        <f t="shared" si="2"/>
        <v>17968780</v>
      </c>
      <c r="H23" s="216">
        <f t="shared" si="2"/>
        <v>9341700</v>
      </c>
      <c r="I23" s="216">
        <f t="shared" si="2"/>
        <v>42382600</v>
      </c>
      <c r="J23" s="216">
        <f t="shared" si="2"/>
        <v>585592</v>
      </c>
      <c r="K23" s="216">
        <f t="shared" si="2"/>
        <v>2008800</v>
      </c>
      <c r="L23" s="216">
        <f t="shared" si="2"/>
        <v>219051</v>
      </c>
      <c r="M23" s="216">
        <f t="shared" si="2"/>
        <v>14937400</v>
      </c>
      <c r="N23" s="216">
        <f t="shared" si="2"/>
        <v>306415</v>
      </c>
      <c r="O23" s="216">
        <f>SUM(O11:O22)</f>
        <v>8748211</v>
      </c>
      <c r="P23" s="216">
        <f t="shared" si="2"/>
        <v>0</v>
      </c>
      <c r="Q23" s="216">
        <f t="shared" si="2"/>
        <v>0</v>
      </c>
      <c r="R23" s="222">
        <f>SUM(R11:R22)</f>
        <v>99664249</v>
      </c>
      <c r="S23" s="215">
        <f>SUM(S11:S22)</f>
        <v>370000</v>
      </c>
      <c r="T23" s="216">
        <f>SUM(T11:T22)</f>
        <v>0</v>
      </c>
      <c r="U23" s="287">
        <f>SUM(U11:U22)</f>
        <v>1429748.89</v>
      </c>
      <c r="V23" s="216">
        <f>SUM(V11:V22)</f>
        <v>182000</v>
      </c>
      <c r="W23" s="216">
        <f t="shared" si="2"/>
        <v>0</v>
      </c>
      <c r="X23" s="216">
        <f t="shared" si="2"/>
        <v>0</v>
      </c>
      <c r="Y23" s="288">
        <f>SUM(Y11:Y22)</f>
        <v>1981748.89</v>
      </c>
    </row>
    <row r="24" spans="1:39" s="158" customFormat="1" ht="26.25" customHeight="1">
      <c r="A24" s="176"/>
      <c r="B24" s="177"/>
      <c r="C24" s="178"/>
      <c r="D24" s="207"/>
      <c r="E24" s="20" t="s">
        <v>50</v>
      </c>
      <c r="F24" s="19"/>
      <c r="G24" s="19"/>
      <c r="I24" s="207"/>
      <c r="J24" s="207"/>
      <c r="M24" s="207"/>
      <c r="N24" s="207"/>
      <c r="O24" s="207"/>
      <c r="P24" s="207"/>
      <c r="Q24" s="207"/>
      <c r="R24" s="207"/>
      <c r="S24" s="207"/>
      <c r="T24" s="207"/>
      <c r="U24" s="207"/>
      <c r="V24" s="207"/>
      <c r="W24" s="207"/>
      <c r="X24" s="207"/>
    </row>
    <row r="25" spans="1:39" s="158" customFormat="1" ht="18.75" customHeight="1">
      <c r="A25" s="176"/>
      <c r="B25" s="177"/>
      <c r="C25" s="178"/>
      <c r="D25" s="207"/>
      <c r="E25" s="45" t="s">
        <v>264</v>
      </c>
      <c r="F25" s="19"/>
      <c r="G25" s="19"/>
      <c r="H25" s="19"/>
      <c r="I25" s="207"/>
      <c r="J25" s="207"/>
      <c r="K25" s="21" t="s">
        <v>347</v>
      </c>
      <c r="L25" s="21"/>
      <c r="M25" s="207"/>
      <c r="N25" s="207"/>
      <c r="O25" s="207"/>
      <c r="P25" s="207"/>
      <c r="Q25" s="207"/>
      <c r="R25" s="207"/>
      <c r="S25" s="207"/>
      <c r="T25" s="207"/>
      <c r="U25" s="207"/>
      <c r="V25" s="207"/>
      <c r="W25" s="207"/>
      <c r="X25" s="207"/>
    </row>
    <row r="26" spans="1:39" ht="23.25" customHeight="1">
      <c r="A26" s="179"/>
      <c r="B26" s="180"/>
      <c r="C26" s="181"/>
      <c r="D26" s="266"/>
      <c r="E26" s="266"/>
      <c r="F26" s="266"/>
      <c r="G26" s="266"/>
      <c r="H26" s="266"/>
      <c r="I26" s="266"/>
      <c r="J26" s="266"/>
      <c r="K26" s="266"/>
      <c r="L26" s="266"/>
      <c r="M26" s="266"/>
      <c r="N26" s="266"/>
      <c r="O26" s="266"/>
      <c r="P26" s="266"/>
      <c r="Q26" s="266"/>
      <c r="R26" s="268">
        <f ca="1">Д!D48+Д!D50</f>
        <v>99664249</v>
      </c>
      <c r="S26" s="268">
        <f ca="1">В!P74</f>
        <v>370000</v>
      </c>
      <c r="T26" s="266"/>
      <c r="U26" s="268">
        <f ca="1">В!P76</f>
        <v>1429748.8900000001</v>
      </c>
      <c r="V26" s="268">
        <f ca="1">В!P75</f>
        <v>182000</v>
      </c>
      <c r="W26" s="266"/>
      <c r="X26" s="266"/>
    </row>
    <row r="27" spans="1:39" ht="18.75" customHeight="1">
      <c r="A27" s="182"/>
      <c r="B27" s="183"/>
      <c r="C27" s="184"/>
      <c r="D27" s="267"/>
      <c r="E27" s="267"/>
      <c r="F27" s="267"/>
      <c r="G27" s="269">
        <f ca="1">В!P48+В!P49-G23</f>
        <v>0</v>
      </c>
      <c r="H27" s="269">
        <f ca="1">H23-В!P50-В!P51</f>
        <v>0</v>
      </c>
      <c r="I27" s="269">
        <f ca="1">I23-В!P52-В!P53-В!P54-В!P55-В!P56-В!P57-В!P58-В!P60-В!P61-В!P62-В!P63-В!P64-В!P65</f>
        <v>0</v>
      </c>
      <c r="J27" s="267"/>
      <c r="K27" s="267"/>
      <c r="L27" s="267"/>
      <c r="M27" s="267"/>
      <c r="N27" s="267"/>
      <c r="O27" s="267"/>
      <c r="P27" s="267"/>
      <c r="Q27" s="267"/>
      <c r="R27" s="269">
        <f>R26-R23</f>
        <v>0</v>
      </c>
      <c r="S27" s="269">
        <f>S26-S23</f>
        <v>0</v>
      </c>
      <c r="T27" s="269">
        <f>T26-T23</f>
        <v>0</v>
      </c>
      <c r="U27" s="269">
        <f>U26-U23</f>
        <v>0</v>
      </c>
      <c r="V27" s="269">
        <f>V26-V23</f>
        <v>0</v>
      </c>
      <c r="W27" s="267"/>
      <c r="X27" s="267"/>
    </row>
    <row r="28" spans="1:39" ht="18.75" customHeight="1">
      <c r="A28" s="185"/>
      <c r="B28" s="158"/>
      <c r="C28" s="158"/>
      <c r="D28" s="186"/>
      <c r="E28" s="186"/>
      <c r="F28" s="186"/>
      <c r="G28" s="186"/>
      <c r="H28" s="186"/>
      <c r="I28" s="186"/>
      <c r="J28" s="186"/>
      <c r="K28" s="186"/>
      <c r="L28" s="186"/>
      <c r="M28" s="186"/>
      <c r="N28" s="186"/>
      <c r="O28" s="186"/>
      <c r="P28" s="186"/>
      <c r="Q28" s="186"/>
      <c r="R28" s="186"/>
      <c r="S28" s="186"/>
      <c r="T28" s="186"/>
      <c r="U28" s="186"/>
      <c r="V28" s="186"/>
      <c r="W28" s="186"/>
      <c r="X28" s="186"/>
      <c r="Y28" s="186"/>
    </row>
    <row r="29" spans="1:39" s="189" customFormat="1">
      <c r="A29" s="187"/>
      <c r="B29" s="188"/>
      <c r="C29" s="188"/>
      <c r="D29" s="156"/>
      <c r="E29" s="156"/>
      <c r="F29" s="156"/>
      <c r="G29" s="156"/>
      <c r="H29" s="156"/>
      <c r="I29" s="156"/>
      <c r="J29" s="156"/>
      <c r="K29" s="156"/>
      <c r="L29" s="156"/>
      <c r="M29" s="156"/>
      <c r="N29" s="156"/>
      <c r="O29" s="262"/>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row>
    <row r="30" spans="1:39" s="189" customFormat="1">
      <c r="A30" s="187"/>
      <c r="B30" s="188"/>
      <c r="C30" s="188"/>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row>
    <row r="31" spans="1:39">
      <c r="A31" s="190"/>
      <c r="B31" s="158"/>
      <c r="C31" s="158"/>
    </row>
    <row r="32" spans="1:39">
      <c r="A32" s="190"/>
      <c r="B32" s="158"/>
      <c r="C32" s="158"/>
    </row>
    <row r="33" spans="1:3">
      <c r="A33" s="190"/>
      <c r="B33" s="158"/>
      <c r="C33" s="158"/>
    </row>
    <row r="34" spans="1:3">
      <c r="A34" s="190"/>
      <c r="B34" s="158"/>
      <c r="C34" s="158"/>
    </row>
    <row r="35" spans="1:3">
      <c r="A35" s="190"/>
      <c r="B35" s="158"/>
      <c r="C35" s="158"/>
    </row>
    <row r="36" spans="1:3">
      <c r="A36" s="190"/>
      <c r="B36" s="158"/>
      <c r="C36" s="158"/>
    </row>
    <row r="37" spans="1:3">
      <c r="A37" s="190"/>
      <c r="B37" s="158"/>
      <c r="C37" s="158"/>
    </row>
    <row r="38" spans="1:3">
      <c r="A38" s="190"/>
      <c r="B38" s="158"/>
      <c r="C38" s="158"/>
    </row>
    <row r="39" spans="1:3">
      <c r="A39" s="190"/>
      <c r="B39" s="158"/>
      <c r="C39" s="158"/>
    </row>
    <row r="40" spans="1:3">
      <c r="A40" s="190"/>
      <c r="B40" s="158"/>
      <c r="C40" s="158"/>
    </row>
    <row r="41" spans="1:3">
      <c r="A41" s="190"/>
      <c r="B41" s="158"/>
      <c r="C41" s="158"/>
    </row>
    <row r="42" spans="1:3">
      <c r="A42" s="190"/>
      <c r="B42" s="158"/>
      <c r="C42" s="158"/>
    </row>
    <row r="43" spans="1:3">
      <c r="A43" s="190"/>
      <c r="B43" s="158"/>
      <c r="C43" s="158"/>
    </row>
    <row r="44" spans="1:3">
      <c r="A44" s="190"/>
      <c r="B44" s="158"/>
      <c r="C44" s="158"/>
    </row>
    <row r="45" spans="1:3">
      <c r="A45" s="190"/>
      <c r="B45" s="158"/>
      <c r="C45" s="158"/>
    </row>
    <row r="46" spans="1:3">
      <c r="A46" s="190"/>
      <c r="B46" s="158"/>
      <c r="C46" s="158"/>
    </row>
    <row r="47" spans="1:3">
      <c r="A47" s="190"/>
      <c r="B47" s="158"/>
      <c r="C47" s="158"/>
    </row>
    <row r="48" spans="1:3">
      <c r="A48" s="190"/>
      <c r="B48" s="158"/>
      <c r="C48" s="158"/>
    </row>
    <row r="49" spans="1:3">
      <c r="A49" s="190"/>
      <c r="B49" s="158"/>
      <c r="C49" s="158"/>
    </row>
    <row r="50" spans="1:3">
      <c r="A50" s="190"/>
      <c r="B50" s="158"/>
      <c r="C50" s="158"/>
    </row>
    <row r="51" spans="1:3">
      <c r="A51" s="190"/>
      <c r="B51" s="158"/>
      <c r="C51" s="158"/>
    </row>
    <row r="52" spans="1:3">
      <c r="A52" s="190"/>
      <c r="B52" s="158"/>
      <c r="C52" s="158"/>
    </row>
    <row r="53" spans="1:3">
      <c r="A53" s="190"/>
      <c r="B53" s="158"/>
      <c r="C53" s="158"/>
    </row>
    <row r="54" spans="1:3" ht="44.25" customHeight="1">
      <c r="A54" s="190"/>
    </row>
    <row r="55" spans="1:3">
      <c r="A55" s="190"/>
    </row>
    <row r="56" spans="1:3">
      <c r="A56" s="190"/>
    </row>
    <row r="57" spans="1:3" ht="15.75" thickBot="1">
      <c r="C57" s="191"/>
    </row>
    <row r="67" ht="45.75" customHeight="1"/>
  </sheetData>
  <mergeCells count="19">
    <mergeCell ref="F8:Q8"/>
    <mergeCell ref="D5:D9"/>
    <mergeCell ref="E5:E9"/>
    <mergeCell ref="F5:R5"/>
    <mergeCell ref="S5:Y5"/>
    <mergeCell ref="F6:F7"/>
    <mergeCell ref="R6:R9"/>
    <mergeCell ref="S6:T7"/>
    <mergeCell ref="S8:X8"/>
    <mergeCell ref="E3:X3"/>
    <mergeCell ref="R2:Y2"/>
    <mergeCell ref="U1:Y1"/>
    <mergeCell ref="G6:Q6"/>
    <mergeCell ref="G7:O7"/>
    <mergeCell ref="U6:X6"/>
    <mergeCell ref="Y6:Y9"/>
    <mergeCell ref="P7:Q7"/>
    <mergeCell ref="U7:V7"/>
    <mergeCell ref="W7:X7"/>
  </mergeCells>
  <phoneticPr fontId="0" type="noConversion"/>
  <pageMargins left="0.51181102362204722" right="0.5118110236220472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sheetPr>
    <tabColor rgb="FFFFC000"/>
  </sheetPr>
  <dimension ref="A1:L29"/>
  <sheetViews>
    <sheetView view="pageBreakPreview" topLeftCell="A16" zoomScale="70" zoomScaleNormal="75" zoomScaleSheetLayoutView="70" workbookViewId="0">
      <selection activeCell="I28" sqref="I28"/>
    </sheetView>
  </sheetViews>
  <sheetFormatPr defaultRowHeight="12.75"/>
  <cols>
    <col min="1" max="1" width="9.85546875" style="116" customWidth="1"/>
    <col min="2" max="2" width="7.5703125" style="116" customWidth="1"/>
    <col min="3" max="3" width="7.42578125" style="116" customWidth="1"/>
    <col min="4" max="4" width="57.85546875" style="116" customWidth="1"/>
    <col min="5" max="5" width="58.7109375" style="116" customWidth="1"/>
    <col min="6" max="8" width="9.28515625" style="116" customWidth="1"/>
    <col min="9" max="9" width="15.85546875" style="133" customWidth="1"/>
    <col min="10" max="10" width="9.140625" style="116"/>
    <col min="11" max="11" width="27.85546875" style="116" customWidth="1"/>
    <col min="12" max="16384" width="9.140625" style="116"/>
  </cols>
  <sheetData>
    <row r="1" spans="1:12">
      <c r="A1" s="118"/>
      <c r="B1" s="118"/>
      <c r="C1" s="118"/>
      <c r="D1" s="118"/>
      <c r="E1" s="118"/>
      <c r="F1" s="119"/>
      <c r="G1" s="119"/>
      <c r="H1" s="119"/>
      <c r="I1" s="120" t="s">
        <v>311</v>
      </c>
      <c r="L1" s="121"/>
    </row>
    <row r="2" spans="1:12" ht="44.25" customHeight="1">
      <c r="A2" s="118"/>
      <c r="B2" s="118"/>
      <c r="C2" s="118"/>
      <c r="D2" s="118"/>
      <c r="E2" s="118"/>
      <c r="F2" s="327" t="str">
        <f ca="1">Д!D2</f>
        <v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v>
      </c>
      <c r="G2" s="327"/>
      <c r="H2" s="327"/>
      <c r="I2" s="327"/>
      <c r="L2" s="122"/>
    </row>
    <row r="3" spans="1:12" ht="44.25" customHeight="1">
      <c r="A3" s="118"/>
      <c r="B3" s="118"/>
      <c r="C3" s="118"/>
      <c r="D3" s="118"/>
      <c r="E3" s="118"/>
      <c r="F3" s="327"/>
      <c r="G3" s="327"/>
      <c r="H3" s="327"/>
      <c r="I3" s="327"/>
      <c r="K3" s="122"/>
      <c r="L3" s="122"/>
    </row>
    <row r="4" spans="1:12">
      <c r="A4" s="329" t="s">
        <v>338</v>
      </c>
      <c r="B4" s="329"/>
      <c r="C4" s="329"/>
      <c r="D4" s="329"/>
      <c r="E4" s="329"/>
      <c r="F4" s="329"/>
      <c r="G4" s="329"/>
      <c r="H4" s="329"/>
      <c r="I4" s="329"/>
      <c r="L4" s="122"/>
    </row>
    <row r="5" spans="1:12">
      <c r="A5" s="329"/>
      <c r="B5" s="329"/>
      <c r="C5" s="329"/>
      <c r="D5" s="329"/>
      <c r="E5" s="329"/>
      <c r="F5" s="329"/>
      <c r="G5" s="329"/>
      <c r="H5" s="329"/>
      <c r="I5" s="329"/>
    </row>
    <row r="6" spans="1:12">
      <c r="A6" s="123"/>
      <c r="B6" s="123"/>
      <c r="C6" s="123"/>
      <c r="D6" s="123"/>
      <c r="E6" s="123"/>
      <c r="F6" s="123"/>
      <c r="G6" s="123"/>
      <c r="H6" s="123"/>
      <c r="I6" s="124" t="s">
        <v>253</v>
      </c>
    </row>
    <row r="7" spans="1:12" ht="30" customHeight="1">
      <c r="A7" s="331" t="s">
        <v>251</v>
      </c>
      <c r="B7" s="331" t="s">
        <v>254</v>
      </c>
      <c r="C7" s="331" t="s">
        <v>255</v>
      </c>
      <c r="D7" s="332" t="s">
        <v>256</v>
      </c>
      <c r="E7" s="333" t="s">
        <v>291</v>
      </c>
      <c r="F7" s="326" t="s">
        <v>292</v>
      </c>
      <c r="G7" s="326" t="s">
        <v>293</v>
      </c>
      <c r="H7" s="326" t="s">
        <v>294</v>
      </c>
      <c r="I7" s="333" t="s">
        <v>295</v>
      </c>
    </row>
    <row r="8" spans="1:12" ht="49.5" customHeight="1">
      <c r="A8" s="331"/>
      <c r="B8" s="331"/>
      <c r="C8" s="331"/>
      <c r="D8" s="332"/>
      <c r="E8" s="333"/>
      <c r="F8" s="326"/>
      <c r="G8" s="326"/>
      <c r="H8" s="326"/>
      <c r="I8" s="333"/>
    </row>
    <row r="9" spans="1:12" ht="23.25" customHeight="1">
      <c r="A9" s="331"/>
      <c r="B9" s="331"/>
      <c r="C9" s="331"/>
      <c r="D9" s="332"/>
      <c r="E9" s="333"/>
      <c r="F9" s="326"/>
      <c r="G9" s="326"/>
      <c r="H9" s="326"/>
      <c r="I9" s="333"/>
    </row>
    <row r="10" spans="1:12" s="150" customFormat="1" ht="12">
      <c r="A10" s="265" t="s">
        <v>296</v>
      </c>
      <c r="B10" s="265" t="s">
        <v>275</v>
      </c>
      <c r="C10" s="265" t="s">
        <v>276</v>
      </c>
      <c r="D10" s="265" t="s">
        <v>277</v>
      </c>
      <c r="E10" s="265" t="s">
        <v>278</v>
      </c>
      <c r="F10" s="265" t="s">
        <v>297</v>
      </c>
      <c r="G10" s="265" t="s">
        <v>298</v>
      </c>
      <c r="H10" s="265" t="s">
        <v>299</v>
      </c>
      <c r="I10" s="265" t="s">
        <v>300</v>
      </c>
    </row>
    <row r="11" spans="1:12" ht="21.75" customHeight="1">
      <c r="A11" s="235" t="s">
        <v>79</v>
      </c>
      <c r="B11" s="235"/>
      <c r="C11" s="235"/>
      <c r="D11" s="238" t="s">
        <v>301</v>
      </c>
      <c r="E11" s="239" t="s">
        <v>3</v>
      </c>
      <c r="F11" s="240">
        <v>0</v>
      </c>
      <c r="G11" s="240">
        <v>0</v>
      </c>
      <c r="H11" s="240">
        <v>0</v>
      </c>
      <c r="I11" s="241">
        <f>I13+I12+I14+I15+I16+I17+I18</f>
        <v>2322710.2999999998</v>
      </c>
    </row>
    <row r="12" spans="1:12" s="229" customFormat="1" ht="19.5" customHeight="1">
      <c r="A12" s="236" t="s">
        <v>84</v>
      </c>
      <c r="B12" s="236" t="s">
        <v>85</v>
      </c>
      <c r="C12" s="242" t="s">
        <v>86</v>
      </c>
      <c r="D12" s="226" t="s">
        <v>87</v>
      </c>
      <c r="E12" s="227" t="s">
        <v>391</v>
      </c>
      <c r="F12" s="228"/>
      <c r="G12" s="228"/>
      <c r="H12" s="228"/>
      <c r="I12" s="237">
        <v>637300</v>
      </c>
    </row>
    <row r="13" spans="1:12" ht="46.5" customHeight="1">
      <c r="A13" s="236" t="s">
        <v>126</v>
      </c>
      <c r="B13" s="236" t="s">
        <v>127</v>
      </c>
      <c r="C13" s="242" t="s">
        <v>128</v>
      </c>
      <c r="D13" s="226" t="s">
        <v>129</v>
      </c>
      <c r="E13" s="230" t="s">
        <v>339</v>
      </c>
      <c r="F13" s="231"/>
      <c r="G13" s="231"/>
      <c r="H13" s="231"/>
      <c r="I13" s="232">
        <v>9000</v>
      </c>
    </row>
    <row r="14" spans="1:12" ht="33.75" customHeight="1">
      <c r="A14" s="236" t="s">
        <v>375</v>
      </c>
      <c r="B14" s="236" t="s">
        <v>376</v>
      </c>
      <c r="C14" s="242" t="s">
        <v>377</v>
      </c>
      <c r="D14" s="226" t="s">
        <v>378</v>
      </c>
      <c r="E14" s="230" t="s">
        <v>392</v>
      </c>
      <c r="F14" s="231"/>
      <c r="G14" s="231"/>
      <c r="H14" s="231"/>
      <c r="I14" s="232">
        <v>724410.3</v>
      </c>
    </row>
    <row r="15" spans="1:12" ht="43.5" customHeight="1">
      <c r="A15" s="236" t="s">
        <v>375</v>
      </c>
      <c r="B15" s="236" t="s">
        <v>376</v>
      </c>
      <c r="C15" s="242" t="s">
        <v>377</v>
      </c>
      <c r="D15" s="226" t="s">
        <v>378</v>
      </c>
      <c r="E15" s="230" t="s">
        <v>393</v>
      </c>
      <c r="F15" s="231"/>
      <c r="G15" s="231"/>
      <c r="H15" s="231"/>
      <c r="I15" s="232">
        <v>18000</v>
      </c>
    </row>
    <row r="16" spans="1:12" ht="43.5" customHeight="1">
      <c r="A16" s="236" t="s">
        <v>375</v>
      </c>
      <c r="B16" s="236" t="s">
        <v>376</v>
      </c>
      <c r="C16" s="242" t="s">
        <v>377</v>
      </c>
      <c r="D16" s="226" t="s">
        <v>378</v>
      </c>
      <c r="E16" s="230" t="s">
        <v>407</v>
      </c>
      <c r="F16" s="231"/>
      <c r="G16" s="231"/>
      <c r="H16" s="231"/>
      <c r="I16" s="232">
        <v>28578</v>
      </c>
    </row>
    <row r="17" spans="1:10" ht="43.5" customHeight="1">
      <c r="A17" s="236" t="s">
        <v>375</v>
      </c>
      <c r="B17" s="236" t="s">
        <v>376</v>
      </c>
      <c r="C17" s="242" t="s">
        <v>377</v>
      </c>
      <c r="D17" s="226" t="s">
        <v>378</v>
      </c>
      <c r="E17" s="230" t="s">
        <v>408</v>
      </c>
      <c r="F17" s="231"/>
      <c r="G17" s="231"/>
      <c r="H17" s="231"/>
      <c r="I17" s="232">
        <v>20422</v>
      </c>
    </row>
    <row r="18" spans="1:10" ht="43.5" customHeight="1">
      <c r="A18" s="236" t="s">
        <v>375</v>
      </c>
      <c r="B18" s="236" t="s">
        <v>376</v>
      </c>
      <c r="C18" s="242" t="s">
        <v>377</v>
      </c>
      <c r="D18" s="226" t="s">
        <v>378</v>
      </c>
      <c r="E18" s="230" t="s">
        <v>409</v>
      </c>
      <c r="F18" s="231"/>
      <c r="G18" s="231"/>
      <c r="H18" s="231"/>
      <c r="I18" s="232">
        <v>885000</v>
      </c>
    </row>
    <row r="19" spans="1:10" ht="25.5">
      <c r="A19" s="235" t="s">
        <v>142</v>
      </c>
      <c r="B19" s="238"/>
      <c r="C19" s="243"/>
      <c r="D19" s="244" t="s">
        <v>394</v>
      </c>
      <c r="E19" s="239" t="s">
        <v>3</v>
      </c>
      <c r="F19" s="240"/>
      <c r="G19" s="240"/>
      <c r="H19" s="240"/>
      <c r="I19" s="241">
        <f>I20+I21</f>
        <v>652006</v>
      </c>
    </row>
    <row r="20" spans="1:10" ht="42.75" customHeight="1">
      <c r="A20" s="236" t="s">
        <v>146</v>
      </c>
      <c r="B20" s="236" t="s">
        <v>147</v>
      </c>
      <c r="C20" s="242" t="s">
        <v>148</v>
      </c>
      <c r="D20" s="226" t="s">
        <v>149</v>
      </c>
      <c r="E20" s="233" t="s">
        <v>391</v>
      </c>
      <c r="F20" s="228"/>
      <c r="G20" s="228"/>
      <c r="H20" s="228"/>
      <c r="I20" s="237">
        <v>604006</v>
      </c>
    </row>
    <row r="21" spans="1:10" ht="43.5" customHeight="1">
      <c r="A21" s="236" t="s">
        <v>410</v>
      </c>
      <c r="B21" s="236" t="s">
        <v>376</v>
      </c>
      <c r="C21" s="242" t="s">
        <v>377</v>
      </c>
      <c r="D21" s="226" t="s">
        <v>378</v>
      </c>
      <c r="E21" s="230" t="s">
        <v>411</v>
      </c>
      <c r="F21" s="231"/>
      <c r="G21" s="231"/>
      <c r="H21" s="231"/>
      <c r="I21" s="232">
        <v>48000</v>
      </c>
    </row>
    <row r="22" spans="1:10" ht="43.5" customHeight="1">
      <c r="A22" s="256" t="s">
        <v>168</v>
      </c>
      <c r="B22" s="257"/>
      <c r="C22" s="258"/>
      <c r="D22" s="259" t="s">
        <v>171</v>
      </c>
      <c r="E22" s="239" t="s">
        <v>3</v>
      </c>
      <c r="F22" s="260"/>
      <c r="G22" s="260"/>
      <c r="H22" s="260"/>
      <c r="I22" s="261">
        <f>I23</f>
        <v>585592</v>
      </c>
    </row>
    <row r="23" spans="1:10" ht="124.5" customHeight="1">
      <c r="A23" s="236" t="s">
        <v>413</v>
      </c>
      <c r="B23" s="236" t="s">
        <v>414</v>
      </c>
      <c r="C23" s="242" t="s">
        <v>178</v>
      </c>
      <c r="D23" s="230" t="s">
        <v>415</v>
      </c>
      <c r="E23" s="230" t="s">
        <v>415</v>
      </c>
      <c r="F23" s="231"/>
      <c r="G23" s="231"/>
      <c r="H23" s="231"/>
      <c r="I23" s="232">
        <v>585592</v>
      </c>
    </row>
    <row r="24" spans="1:10" ht="19.5" customHeight="1">
      <c r="A24" s="330" t="s">
        <v>320</v>
      </c>
      <c r="B24" s="330"/>
      <c r="C24" s="330"/>
      <c r="D24" s="330"/>
      <c r="E24" s="330"/>
      <c r="F24" s="240"/>
      <c r="G24" s="245"/>
      <c r="H24" s="245"/>
      <c r="I24" s="241">
        <f>I11+I19+I22</f>
        <v>3560308.3</v>
      </c>
      <c r="J24" s="125"/>
    </row>
    <row r="25" spans="1:10">
      <c r="I25" s="126"/>
    </row>
    <row r="26" spans="1:10" s="131" customFormat="1" ht="15">
      <c r="A26" s="82" t="s">
        <v>348</v>
      </c>
      <c r="B26" s="127"/>
      <c r="C26" s="128"/>
      <c r="D26" s="128"/>
      <c r="E26" s="128"/>
      <c r="F26" s="129"/>
      <c r="G26" s="129"/>
      <c r="H26" s="129"/>
      <c r="I26" s="130"/>
    </row>
    <row r="27" spans="1:10" s="131" customFormat="1" ht="15">
      <c r="A27" s="328" t="s">
        <v>264</v>
      </c>
      <c r="B27" s="328"/>
      <c r="C27" s="328"/>
      <c r="D27" s="328"/>
      <c r="E27" s="129"/>
      <c r="F27" s="21" t="s">
        <v>347</v>
      </c>
      <c r="G27" s="129"/>
      <c r="H27" s="129"/>
      <c r="I27" s="132"/>
    </row>
    <row r="28" spans="1:10">
      <c r="I28" s="270">
        <f ca="1">I24-В!K77</f>
        <v>0</v>
      </c>
    </row>
    <row r="29" spans="1:10">
      <c r="I29" s="234"/>
    </row>
  </sheetData>
  <mergeCells count="13">
    <mergeCell ref="D7:D9"/>
    <mergeCell ref="I7:I9"/>
    <mergeCell ref="E7:E9"/>
    <mergeCell ref="F7:F9"/>
    <mergeCell ref="G7:G9"/>
    <mergeCell ref="H7:H9"/>
    <mergeCell ref="F2:I3"/>
    <mergeCell ref="A27:D27"/>
    <mergeCell ref="A4:I5"/>
    <mergeCell ref="A24:E24"/>
    <mergeCell ref="A7:A9"/>
    <mergeCell ref="B7:B9"/>
    <mergeCell ref="C7:C9"/>
  </mergeCells>
  <phoneticPr fontId="0" type="noConversion"/>
  <pageMargins left="0.39370078740157483" right="0.39370078740157483" top="0.78740157480314965" bottom="0.39370078740157483" header="0.31496062992125984" footer="0.31496062992125984"/>
  <pageSetup paperSize="9" scale="84" fitToHeight="3" orientation="landscape" r:id="rId1"/>
  <rowBreaks count="1" manualBreakCount="1">
    <brk id="18" max="8" man="1"/>
  </rowBreaks>
</worksheet>
</file>

<file path=xl/worksheets/sheet7.xml><?xml version="1.0" encoding="utf-8"?>
<worksheet xmlns="http://schemas.openxmlformats.org/spreadsheetml/2006/main" xmlns:r="http://schemas.openxmlformats.org/officeDocument/2006/relationships">
  <sheetPr>
    <tabColor rgb="FFFFC000"/>
    <pageSetUpPr fitToPage="1"/>
  </sheetPr>
  <dimension ref="A1:S381"/>
  <sheetViews>
    <sheetView tabSelected="1" view="pageBreakPreview" topLeftCell="A22" zoomScale="80" zoomScaleNormal="80" zoomScaleSheetLayoutView="80" workbookViewId="0">
      <selection activeCell="C28" sqref="C28"/>
    </sheetView>
  </sheetViews>
  <sheetFormatPr defaultRowHeight="12.75"/>
  <cols>
    <col min="1" max="1" width="12" customWidth="1"/>
    <col min="2" max="3" width="8" customWidth="1"/>
    <col min="4" max="4" width="44.140625" customWidth="1"/>
    <col min="5" max="5" width="71.28515625" customWidth="1"/>
    <col min="6" max="8" width="13.42578125" customWidth="1"/>
    <col min="9" max="9" width="1.42578125" style="61" customWidth="1"/>
    <col min="10" max="10" width="32.42578125" style="61" customWidth="1"/>
    <col min="11" max="19" width="9.140625" style="61"/>
  </cols>
  <sheetData>
    <row r="1" spans="1:19" s="2" customFormat="1">
      <c r="A1" s="67"/>
      <c r="B1" s="67"/>
      <c r="C1" s="67"/>
      <c r="D1" s="67"/>
      <c r="E1" s="67"/>
      <c r="F1" s="47"/>
      <c r="G1" s="47"/>
      <c r="H1" s="49" t="s">
        <v>312</v>
      </c>
      <c r="L1" s="48"/>
    </row>
    <row r="2" spans="1:19" s="2" customFormat="1" ht="23.25" customHeight="1">
      <c r="A2" s="67"/>
      <c r="B2" s="67"/>
      <c r="C2" s="67"/>
      <c r="D2" s="67"/>
      <c r="E2" s="67"/>
      <c r="F2" s="290" t="str">
        <f ca="1">Д!D2</f>
        <v xml:space="preserve">до рішення сесії районної ради від __ серпня 2019 року "Про внесення змін до рішення двадцять другої сесії районної ради від 20 грудня 2018 року  "Про районний бюджет на 2019 рік" </v>
      </c>
      <c r="G2" s="290"/>
      <c r="H2" s="290"/>
      <c r="I2" s="22"/>
      <c r="L2" s="22"/>
    </row>
    <row r="3" spans="1:19" s="2" customFormat="1" ht="23.25" customHeight="1">
      <c r="A3" s="67"/>
      <c r="B3" s="67"/>
      <c r="C3" s="67"/>
      <c r="D3" s="67"/>
      <c r="E3" s="67"/>
      <c r="F3" s="290"/>
      <c r="G3" s="290"/>
      <c r="H3" s="290"/>
      <c r="I3" s="22"/>
      <c r="K3" s="22"/>
      <c r="L3" s="22"/>
    </row>
    <row r="4" spans="1:19" ht="23.25" customHeight="1">
      <c r="A4" s="69"/>
      <c r="B4" s="69"/>
      <c r="C4" s="69"/>
      <c r="D4" s="70"/>
      <c r="E4" s="69"/>
      <c r="F4" s="290"/>
      <c r="G4" s="290"/>
      <c r="H4" s="290"/>
      <c r="I4" s="62"/>
      <c r="J4" s="56"/>
      <c r="K4" s="56"/>
      <c r="L4" s="56"/>
      <c r="M4" s="56"/>
      <c r="N4" s="56"/>
      <c r="O4" s="56"/>
    </row>
    <row r="5" spans="1:19" ht="22.5">
      <c r="A5" s="336" t="s">
        <v>340</v>
      </c>
      <c r="B5" s="336"/>
      <c r="C5" s="336"/>
      <c r="D5" s="336"/>
      <c r="E5" s="336"/>
      <c r="F5" s="336"/>
      <c r="G5" s="336"/>
      <c r="H5" s="336"/>
      <c r="I5" s="60"/>
      <c r="J5" s="56"/>
      <c r="K5" s="56"/>
      <c r="L5" s="56"/>
      <c r="M5" s="56"/>
      <c r="N5" s="56"/>
      <c r="O5" s="56"/>
    </row>
    <row r="6" spans="1:19" ht="22.5">
      <c r="A6" s="71"/>
      <c r="B6" s="71"/>
      <c r="C6" s="71"/>
      <c r="D6" s="335"/>
      <c r="E6" s="335"/>
      <c r="F6" s="335"/>
      <c r="G6" s="335"/>
      <c r="H6" s="72" t="s">
        <v>253</v>
      </c>
      <c r="I6" s="59"/>
      <c r="J6" s="56"/>
      <c r="K6" s="56"/>
      <c r="L6" s="56"/>
      <c r="M6" s="56"/>
      <c r="N6" s="56"/>
      <c r="O6" s="56"/>
    </row>
    <row r="7" spans="1:19" s="41" customFormat="1" ht="52.5">
      <c r="A7" s="105" t="s">
        <v>251</v>
      </c>
      <c r="B7" s="105" t="s">
        <v>254</v>
      </c>
      <c r="C7" s="105" t="s">
        <v>255</v>
      </c>
      <c r="D7" s="106" t="s">
        <v>305</v>
      </c>
      <c r="E7" s="107" t="s">
        <v>306</v>
      </c>
      <c r="F7" s="107" t="s">
        <v>4</v>
      </c>
      <c r="G7" s="107" t="s">
        <v>5</v>
      </c>
      <c r="H7" s="108" t="s">
        <v>3</v>
      </c>
      <c r="I7" s="109"/>
      <c r="J7" s="54"/>
      <c r="K7" s="54"/>
      <c r="L7" s="54"/>
      <c r="M7" s="54"/>
      <c r="N7" s="54"/>
      <c r="O7" s="54"/>
      <c r="P7" s="110"/>
      <c r="Q7" s="110"/>
      <c r="R7" s="110"/>
      <c r="S7" s="110"/>
    </row>
    <row r="8" spans="1:19" s="104" customFormat="1" ht="8.25">
      <c r="A8" s="101" t="s">
        <v>296</v>
      </c>
      <c r="B8" s="101" t="s">
        <v>275</v>
      </c>
      <c r="C8" s="101" t="s">
        <v>276</v>
      </c>
      <c r="D8" s="101" t="s">
        <v>277</v>
      </c>
      <c r="E8" s="101" t="s">
        <v>278</v>
      </c>
      <c r="F8" s="101" t="s">
        <v>297</v>
      </c>
      <c r="G8" s="101" t="s">
        <v>298</v>
      </c>
      <c r="H8" s="101" t="s">
        <v>299</v>
      </c>
      <c r="I8" s="111"/>
      <c r="J8" s="102"/>
      <c r="K8" s="102"/>
      <c r="L8" s="102"/>
      <c r="M8" s="102"/>
      <c r="N8" s="102"/>
      <c r="O8" s="102"/>
      <c r="P8" s="103"/>
      <c r="Q8" s="103"/>
      <c r="R8" s="103"/>
      <c r="S8" s="103"/>
    </row>
    <row r="9" spans="1:19" s="94" customFormat="1" ht="14.25">
      <c r="A9" s="114" t="s">
        <v>68</v>
      </c>
      <c r="B9" s="114"/>
      <c r="C9" s="114"/>
      <c r="D9" s="57" t="s">
        <v>307</v>
      </c>
      <c r="E9" s="58"/>
      <c r="F9" s="250">
        <f>SUM(F10:F13)</f>
        <v>213096</v>
      </c>
      <c r="G9" s="250">
        <f>SUM(G10:G13)</f>
        <v>0</v>
      </c>
      <c r="H9" s="250">
        <f>SUM(H10:H13)</f>
        <v>213096</v>
      </c>
      <c r="I9" s="91"/>
      <c r="J9" s="82"/>
      <c r="K9" s="82"/>
      <c r="L9" s="82"/>
      <c r="M9" s="82"/>
      <c r="N9" s="82"/>
      <c r="O9" s="92"/>
      <c r="P9" s="93"/>
      <c r="Q9" s="93"/>
      <c r="R9" s="93"/>
      <c r="S9" s="93"/>
    </row>
    <row r="10" spans="1:19" s="1" customFormat="1" ht="38.25">
      <c r="A10" s="27" t="s">
        <v>75</v>
      </c>
      <c r="B10" s="27" t="s">
        <v>76</v>
      </c>
      <c r="C10" s="28" t="s">
        <v>77</v>
      </c>
      <c r="D10" s="29" t="s">
        <v>78</v>
      </c>
      <c r="E10" s="134" t="s">
        <v>308</v>
      </c>
      <c r="F10" s="251">
        <v>19000</v>
      </c>
      <c r="G10" s="251"/>
      <c r="H10" s="252">
        <f>F10+G10</f>
        <v>19000</v>
      </c>
      <c r="I10" s="95"/>
      <c r="J10" s="73"/>
      <c r="K10" s="73"/>
      <c r="L10" s="96"/>
      <c r="M10" s="96"/>
      <c r="N10" s="96"/>
      <c r="O10" s="73"/>
      <c r="P10" s="100"/>
      <c r="Q10" s="100"/>
      <c r="R10" s="100"/>
      <c r="S10" s="100"/>
    </row>
    <row r="11" spans="1:19" s="1" customFormat="1">
      <c r="A11" s="27" t="s">
        <v>75</v>
      </c>
      <c r="B11" s="27" t="s">
        <v>76</v>
      </c>
      <c r="C11" s="28" t="s">
        <v>77</v>
      </c>
      <c r="D11" s="29" t="s">
        <v>78</v>
      </c>
      <c r="E11" s="134" t="s">
        <v>344</v>
      </c>
      <c r="F11" s="251">
        <v>99096</v>
      </c>
      <c r="G11" s="251"/>
      <c r="H11" s="252">
        <f>F11+G11</f>
        <v>99096</v>
      </c>
      <c r="I11" s="95"/>
      <c r="J11" s="73"/>
      <c r="K11" s="73"/>
      <c r="L11" s="96"/>
      <c r="M11" s="96"/>
      <c r="N11" s="96"/>
      <c r="O11" s="73"/>
      <c r="P11" s="100"/>
      <c r="Q11" s="100"/>
      <c r="R11" s="100"/>
      <c r="S11" s="100"/>
    </row>
    <row r="12" spans="1:19" s="1" customFormat="1">
      <c r="A12" s="27" t="s">
        <v>75</v>
      </c>
      <c r="B12" s="27" t="s">
        <v>76</v>
      </c>
      <c r="C12" s="28" t="s">
        <v>77</v>
      </c>
      <c r="D12" s="29" t="s">
        <v>78</v>
      </c>
      <c r="E12" s="134" t="s">
        <v>417</v>
      </c>
      <c r="F12" s="251">
        <v>10000</v>
      </c>
      <c r="G12" s="251"/>
      <c r="H12" s="252">
        <f>F12+G12</f>
        <v>10000</v>
      </c>
      <c r="I12" s="95"/>
      <c r="J12" s="73"/>
      <c r="K12" s="73"/>
      <c r="L12" s="96"/>
      <c r="M12" s="96"/>
      <c r="N12" s="96"/>
      <c r="O12" s="73"/>
      <c r="P12" s="100"/>
      <c r="Q12" s="100"/>
      <c r="R12" s="100"/>
      <c r="S12" s="100"/>
    </row>
    <row r="13" spans="1:19" s="1" customFormat="1" ht="25.5">
      <c r="A13" s="27" t="s">
        <v>75</v>
      </c>
      <c r="B13" s="27" t="s">
        <v>76</v>
      </c>
      <c r="C13" s="28" t="s">
        <v>77</v>
      </c>
      <c r="D13" s="29" t="s">
        <v>78</v>
      </c>
      <c r="E13" s="134" t="s">
        <v>402</v>
      </c>
      <c r="F13" s="251">
        <v>85000</v>
      </c>
      <c r="G13" s="251"/>
      <c r="H13" s="252">
        <f>F13+G13</f>
        <v>85000</v>
      </c>
      <c r="I13" s="99"/>
      <c r="J13" s="96"/>
      <c r="K13" s="73"/>
      <c r="L13" s="96"/>
      <c r="M13" s="96"/>
      <c r="N13" s="96"/>
      <c r="O13" s="73"/>
      <c r="P13" s="100"/>
      <c r="Q13" s="100"/>
      <c r="R13" s="100"/>
      <c r="S13" s="100"/>
    </row>
    <row r="14" spans="1:19" s="94" customFormat="1" ht="28.5">
      <c r="A14" s="113" t="s">
        <v>79</v>
      </c>
      <c r="B14" s="113"/>
      <c r="C14" s="113"/>
      <c r="D14" s="57" t="s">
        <v>309</v>
      </c>
      <c r="E14" s="135"/>
      <c r="F14" s="253">
        <f>SUM(F15:F33)</f>
        <v>25748728</v>
      </c>
      <c r="G14" s="253">
        <f>SUM(G15:G33)</f>
        <v>2402710.2999999998</v>
      </c>
      <c r="H14" s="253">
        <f>SUM(H15:H33)</f>
        <v>28151438.300000001</v>
      </c>
      <c r="I14" s="95"/>
      <c r="J14" s="68"/>
      <c r="K14" s="73"/>
      <c r="L14" s="68"/>
      <c r="M14" s="68"/>
      <c r="N14" s="68"/>
      <c r="O14" s="92"/>
      <c r="P14" s="93"/>
      <c r="Q14" s="93"/>
      <c r="R14" s="93"/>
      <c r="S14" s="93"/>
    </row>
    <row r="15" spans="1:19" s="1" customFormat="1" ht="38.25">
      <c r="A15" s="27" t="s">
        <v>83</v>
      </c>
      <c r="B15" s="27" t="s">
        <v>76</v>
      </c>
      <c r="C15" s="28" t="s">
        <v>77</v>
      </c>
      <c r="D15" s="29" t="s">
        <v>78</v>
      </c>
      <c r="E15" s="134" t="s">
        <v>308</v>
      </c>
      <c r="F15" s="252">
        <v>31000</v>
      </c>
      <c r="G15" s="252"/>
      <c r="H15" s="252">
        <f>F15+G15</f>
        <v>31000</v>
      </c>
      <c r="I15" s="95"/>
      <c r="J15" s="73"/>
      <c r="K15" s="73"/>
      <c r="L15" s="68"/>
      <c r="M15" s="68"/>
      <c r="N15" s="68"/>
      <c r="O15" s="73"/>
      <c r="P15" s="100"/>
      <c r="Q15" s="100"/>
      <c r="R15" s="100"/>
      <c r="S15" s="100"/>
    </row>
    <row r="16" spans="1:19" s="144" customFormat="1" ht="25.5">
      <c r="A16" s="246" t="s">
        <v>84</v>
      </c>
      <c r="B16" s="246" t="s">
        <v>85</v>
      </c>
      <c r="C16" s="247" t="s">
        <v>86</v>
      </c>
      <c r="D16" s="248" t="s">
        <v>87</v>
      </c>
      <c r="E16" s="249" t="s">
        <v>400</v>
      </c>
      <c r="F16" s="252">
        <v>25319498</v>
      </c>
      <c r="G16" s="252">
        <v>717300</v>
      </c>
      <c r="H16" s="252">
        <f>F16+G16</f>
        <v>26036798</v>
      </c>
      <c r="I16" s="95"/>
      <c r="J16" s="73"/>
      <c r="K16" s="73"/>
      <c r="L16" s="68"/>
      <c r="M16" s="68"/>
      <c r="N16" s="68"/>
      <c r="O16" s="73"/>
    </row>
    <row r="17" spans="1:19" s="1" customFormat="1" ht="38.25">
      <c r="A17" s="27" t="s">
        <v>88</v>
      </c>
      <c r="B17" s="27">
        <v>2111</v>
      </c>
      <c r="C17" s="28" t="s">
        <v>343</v>
      </c>
      <c r="D17" s="151" t="s">
        <v>91</v>
      </c>
      <c r="E17" s="136" t="s">
        <v>346</v>
      </c>
      <c r="F17" s="252">
        <v>12000</v>
      </c>
      <c r="G17" s="252"/>
      <c r="H17" s="252">
        <f t="shared" ref="H17:H35" si="0">F17+G17</f>
        <v>12000</v>
      </c>
      <c r="I17" s="95"/>
      <c r="J17" s="68"/>
      <c r="K17" s="73"/>
      <c r="L17" s="68"/>
      <c r="M17" s="68"/>
      <c r="N17" s="68"/>
      <c r="O17" s="73"/>
      <c r="P17" s="100"/>
      <c r="Q17" s="100"/>
      <c r="R17" s="100"/>
      <c r="S17" s="100"/>
    </row>
    <row r="18" spans="1:19" s="1" customFormat="1" ht="25.5">
      <c r="A18" s="27" t="s">
        <v>93</v>
      </c>
      <c r="B18" s="27" t="s">
        <v>94</v>
      </c>
      <c r="C18" s="28" t="s">
        <v>92</v>
      </c>
      <c r="D18" s="29" t="s">
        <v>95</v>
      </c>
      <c r="E18" s="137" t="s">
        <v>314</v>
      </c>
      <c r="F18" s="252">
        <v>94130</v>
      </c>
      <c r="G18" s="252"/>
      <c r="H18" s="252">
        <f t="shared" si="0"/>
        <v>94130</v>
      </c>
      <c r="I18" s="95"/>
      <c r="J18" s="73"/>
      <c r="K18" s="73"/>
      <c r="L18" s="68"/>
      <c r="M18" s="68"/>
      <c r="N18" s="68"/>
      <c r="O18" s="73"/>
      <c r="P18" s="100"/>
      <c r="Q18" s="100"/>
      <c r="R18" s="100"/>
      <c r="S18" s="100"/>
    </row>
    <row r="19" spans="1:19" s="1" customFormat="1" ht="38.25">
      <c r="A19" s="27" t="s">
        <v>96</v>
      </c>
      <c r="B19" s="27" t="s">
        <v>97</v>
      </c>
      <c r="C19" s="28" t="s">
        <v>98</v>
      </c>
      <c r="D19" s="29" t="s">
        <v>99</v>
      </c>
      <c r="E19" s="137" t="s">
        <v>315</v>
      </c>
      <c r="F19" s="252">
        <v>17400</v>
      </c>
      <c r="G19" s="252"/>
      <c r="H19" s="252">
        <f t="shared" si="0"/>
        <v>17400</v>
      </c>
      <c r="I19" s="95"/>
      <c r="J19" s="73"/>
      <c r="K19" s="73"/>
      <c r="L19" s="68"/>
      <c r="M19" s="68"/>
      <c r="N19" s="68"/>
      <c r="O19" s="73"/>
      <c r="P19" s="100"/>
      <c r="Q19" s="100"/>
      <c r="R19" s="100"/>
      <c r="S19" s="100"/>
    </row>
    <row r="20" spans="1:19" s="1" customFormat="1" ht="25.5">
      <c r="A20" s="27" t="s">
        <v>332</v>
      </c>
      <c r="B20" s="27">
        <v>3122</v>
      </c>
      <c r="C20" s="28" t="s">
        <v>98</v>
      </c>
      <c r="D20" s="29" t="s">
        <v>333</v>
      </c>
      <c r="E20" s="137" t="s">
        <v>341</v>
      </c>
      <c r="F20" s="252">
        <v>3200</v>
      </c>
      <c r="G20" s="252"/>
      <c r="H20" s="252">
        <f t="shared" si="0"/>
        <v>3200</v>
      </c>
      <c r="I20" s="95"/>
      <c r="J20" s="73"/>
      <c r="K20" s="73"/>
      <c r="L20" s="68"/>
      <c r="M20" s="68"/>
      <c r="N20" s="68"/>
      <c r="O20" s="73"/>
      <c r="P20" s="100"/>
      <c r="Q20" s="100"/>
      <c r="R20" s="100"/>
      <c r="S20" s="100"/>
    </row>
    <row r="21" spans="1:19" s="1" customFormat="1" ht="38.25">
      <c r="A21" s="27" t="s">
        <v>103</v>
      </c>
      <c r="B21" s="27" t="s">
        <v>104</v>
      </c>
      <c r="C21" s="28" t="s">
        <v>98</v>
      </c>
      <c r="D21" s="29" t="s">
        <v>105</v>
      </c>
      <c r="E21" s="137" t="s">
        <v>316</v>
      </c>
      <c r="F21" s="252">
        <v>9500</v>
      </c>
      <c r="G21" s="252"/>
      <c r="H21" s="252">
        <f t="shared" si="0"/>
        <v>9500</v>
      </c>
      <c r="I21" s="95"/>
      <c r="J21" s="73"/>
      <c r="K21" s="73"/>
      <c r="L21" s="68"/>
      <c r="M21" s="68"/>
      <c r="N21" s="68"/>
      <c r="O21" s="73"/>
      <c r="P21" s="100"/>
      <c r="Q21" s="100"/>
      <c r="R21" s="100"/>
      <c r="S21" s="100"/>
    </row>
    <row r="22" spans="1:19" s="1" customFormat="1" ht="27.75" customHeight="1">
      <c r="A22" s="27" t="s">
        <v>334</v>
      </c>
      <c r="B22" s="27">
        <v>3133</v>
      </c>
      <c r="C22" s="28" t="s">
        <v>98</v>
      </c>
      <c r="D22" s="29" t="s">
        <v>335</v>
      </c>
      <c r="E22" s="137" t="s">
        <v>342</v>
      </c>
      <c r="F22" s="252">
        <v>3000</v>
      </c>
      <c r="G22" s="252"/>
      <c r="H22" s="252">
        <f>F22+G22</f>
        <v>3000</v>
      </c>
      <c r="I22" s="95"/>
      <c r="J22" s="73"/>
      <c r="K22" s="73"/>
      <c r="L22" s="68"/>
      <c r="M22" s="68"/>
      <c r="N22" s="68"/>
      <c r="O22" s="73"/>
      <c r="P22" s="100"/>
      <c r="Q22" s="100"/>
      <c r="R22" s="100"/>
      <c r="S22" s="100"/>
    </row>
    <row r="23" spans="1:19" s="1" customFormat="1" ht="38.25">
      <c r="A23" s="27" t="s">
        <v>106</v>
      </c>
      <c r="B23" s="27" t="s">
        <v>107</v>
      </c>
      <c r="C23" s="28" t="s">
        <v>108</v>
      </c>
      <c r="D23" s="29" t="s">
        <v>109</v>
      </c>
      <c r="E23" s="134" t="s">
        <v>308</v>
      </c>
      <c r="F23" s="252">
        <v>50000</v>
      </c>
      <c r="G23" s="252"/>
      <c r="H23" s="252">
        <f t="shared" si="0"/>
        <v>50000</v>
      </c>
      <c r="I23" s="97"/>
      <c r="J23" s="73"/>
      <c r="K23" s="73"/>
      <c r="L23" s="68"/>
      <c r="M23" s="81"/>
      <c r="N23" s="55"/>
      <c r="O23" s="73"/>
      <c r="P23" s="100"/>
      <c r="Q23" s="100"/>
      <c r="R23" s="100"/>
      <c r="S23" s="100"/>
    </row>
    <row r="24" spans="1:19" s="1" customFormat="1" ht="25.5">
      <c r="A24" s="27" t="s">
        <v>106</v>
      </c>
      <c r="B24" s="27" t="s">
        <v>107</v>
      </c>
      <c r="C24" s="28" t="s">
        <v>108</v>
      </c>
      <c r="D24" s="29" t="s">
        <v>109</v>
      </c>
      <c r="E24" s="138" t="s">
        <v>313</v>
      </c>
      <c r="F24" s="254">
        <v>10400</v>
      </c>
      <c r="G24" s="252"/>
      <c r="H24" s="252">
        <f t="shared" si="0"/>
        <v>10400</v>
      </c>
      <c r="I24" s="95"/>
      <c r="J24" s="68"/>
      <c r="K24" s="73"/>
      <c r="L24" s="68"/>
      <c r="M24" s="81"/>
      <c r="N24" s="55"/>
      <c r="O24" s="73"/>
      <c r="P24" s="100"/>
      <c r="Q24" s="100"/>
      <c r="R24" s="100"/>
      <c r="S24" s="100"/>
    </row>
    <row r="25" spans="1:19" s="1" customFormat="1">
      <c r="A25" s="27" t="s">
        <v>110</v>
      </c>
      <c r="B25" s="27" t="s">
        <v>111</v>
      </c>
      <c r="C25" s="35"/>
      <c r="D25" s="29" t="s">
        <v>112</v>
      </c>
      <c r="E25" s="138" t="s">
        <v>317</v>
      </c>
      <c r="F25" s="254">
        <v>29000</v>
      </c>
      <c r="G25" s="252"/>
      <c r="H25" s="252">
        <f t="shared" si="0"/>
        <v>29000</v>
      </c>
      <c r="I25" s="95"/>
      <c r="J25" s="68"/>
      <c r="K25" s="73"/>
      <c r="L25" s="68"/>
      <c r="M25" s="81"/>
      <c r="N25" s="55"/>
      <c r="O25" s="73"/>
      <c r="P25" s="100"/>
      <c r="Q25" s="100"/>
      <c r="R25" s="100"/>
      <c r="S25" s="100"/>
    </row>
    <row r="26" spans="1:19" s="1" customFormat="1">
      <c r="A26" s="27" t="s">
        <v>117</v>
      </c>
      <c r="B26" s="27" t="s">
        <v>118</v>
      </c>
      <c r="C26" s="35"/>
      <c r="D26" s="29" t="s">
        <v>119</v>
      </c>
      <c r="E26" s="138" t="s">
        <v>317</v>
      </c>
      <c r="F26" s="252">
        <v>23600</v>
      </c>
      <c r="G26" s="252"/>
      <c r="H26" s="252">
        <f t="shared" si="0"/>
        <v>23600</v>
      </c>
      <c r="I26" s="95"/>
      <c r="J26" s="73"/>
      <c r="K26" s="73"/>
      <c r="L26" s="68"/>
      <c r="M26" s="68"/>
      <c r="N26" s="68"/>
      <c r="O26" s="73"/>
      <c r="P26" s="100"/>
      <c r="Q26" s="100"/>
      <c r="R26" s="100"/>
      <c r="S26" s="100"/>
    </row>
    <row r="27" spans="1:19" s="1" customFormat="1" ht="25.5">
      <c r="A27" s="27" t="s">
        <v>130</v>
      </c>
      <c r="B27" s="27" t="s">
        <v>131</v>
      </c>
      <c r="C27" s="28" t="s">
        <v>132</v>
      </c>
      <c r="D27" s="29" t="s">
        <v>133</v>
      </c>
      <c r="E27" s="138" t="s">
        <v>318</v>
      </c>
      <c r="F27" s="252">
        <v>1000</v>
      </c>
      <c r="G27" s="252"/>
      <c r="H27" s="252">
        <f t="shared" si="0"/>
        <v>1000</v>
      </c>
      <c r="I27" s="95"/>
      <c r="J27" s="73"/>
      <c r="K27" s="73"/>
      <c r="L27" s="68"/>
      <c r="M27" s="68"/>
      <c r="N27" s="68"/>
      <c r="O27" s="73"/>
      <c r="P27" s="100"/>
      <c r="Q27" s="100"/>
      <c r="R27" s="100"/>
      <c r="S27" s="100"/>
    </row>
    <row r="28" spans="1:19" s="100" customFormat="1" ht="25.5">
      <c r="A28" s="246" t="s">
        <v>126</v>
      </c>
      <c r="B28" s="246" t="s">
        <v>127</v>
      </c>
      <c r="C28" s="247" t="s">
        <v>128</v>
      </c>
      <c r="D28" s="248" t="s">
        <v>129</v>
      </c>
      <c r="E28" s="249" t="s">
        <v>400</v>
      </c>
      <c r="F28" s="252"/>
      <c r="G28" s="252">
        <v>9000</v>
      </c>
      <c r="H28" s="252">
        <f t="shared" si="0"/>
        <v>9000</v>
      </c>
      <c r="I28" s="95"/>
      <c r="J28" s="73"/>
      <c r="K28" s="73"/>
      <c r="L28" s="68"/>
      <c r="M28" s="68"/>
      <c r="N28" s="68"/>
      <c r="O28" s="73"/>
    </row>
    <row r="29" spans="1:19" s="100" customFormat="1" ht="38.25">
      <c r="A29" s="246" t="s">
        <v>375</v>
      </c>
      <c r="B29" s="246" t="s">
        <v>376</v>
      </c>
      <c r="C29" s="247" t="s">
        <v>377</v>
      </c>
      <c r="D29" s="248" t="s">
        <v>378</v>
      </c>
      <c r="E29" s="249" t="s">
        <v>400</v>
      </c>
      <c r="F29" s="252"/>
      <c r="G29" s="252">
        <v>1676410.3</v>
      </c>
      <c r="H29" s="252">
        <f t="shared" si="0"/>
        <v>1676410.3</v>
      </c>
      <c r="I29" s="95"/>
      <c r="J29" s="73"/>
      <c r="K29" s="73"/>
      <c r="L29" s="68"/>
      <c r="M29" s="68"/>
      <c r="N29" s="68"/>
      <c r="O29" s="73"/>
    </row>
    <row r="30" spans="1:19" s="1" customFormat="1" ht="25.5">
      <c r="A30" s="27" t="s">
        <v>134</v>
      </c>
      <c r="B30" s="27" t="s">
        <v>135</v>
      </c>
      <c r="C30" s="28" t="s">
        <v>136</v>
      </c>
      <c r="D30" s="29" t="s">
        <v>137</v>
      </c>
      <c r="E30" s="134" t="s">
        <v>401</v>
      </c>
      <c r="F30" s="252">
        <v>30000</v>
      </c>
      <c r="G30" s="252"/>
      <c r="H30" s="252">
        <f t="shared" si="0"/>
        <v>30000</v>
      </c>
      <c r="I30" s="95"/>
      <c r="J30" s="73"/>
      <c r="K30" s="73"/>
      <c r="L30" s="68"/>
      <c r="M30" s="68"/>
      <c r="N30" s="68"/>
      <c r="O30" s="73"/>
      <c r="P30" s="100"/>
      <c r="Q30" s="100"/>
      <c r="R30" s="100"/>
      <c r="S30" s="100"/>
    </row>
    <row r="31" spans="1:19" s="1" customFormat="1" ht="82.5" customHeight="1">
      <c r="A31" s="27" t="s">
        <v>138</v>
      </c>
      <c r="B31" s="27" t="s">
        <v>139</v>
      </c>
      <c r="C31" s="28" t="s">
        <v>140</v>
      </c>
      <c r="D31" s="29" t="s">
        <v>141</v>
      </c>
      <c r="E31" s="134" t="s">
        <v>345</v>
      </c>
      <c r="F31" s="252">
        <v>115000</v>
      </c>
      <c r="G31" s="252"/>
      <c r="H31" s="252">
        <f t="shared" si="0"/>
        <v>115000</v>
      </c>
      <c r="I31" s="95"/>
      <c r="J31" s="73"/>
      <c r="K31" s="73"/>
      <c r="L31" s="68"/>
      <c r="M31" s="68"/>
      <c r="N31" s="68"/>
      <c r="O31" s="73"/>
      <c r="P31" s="100"/>
      <c r="Q31" s="100"/>
      <c r="R31" s="100"/>
      <c r="S31" s="100"/>
    </row>
    <row r="32" spans="1:19" s="1" customFormat="1" ht="32.25" customHeight="1">
      <c r="A32" s="27" t="s">
        <v>259</v>
      </c>
      <c r="B32" s="4"/>
      <c r="C32" s="4"/>
      <c r="D32" s="43" t="s">
        <v>267</v>
      </c>
      <c r="E32" s="46" t="s">
        <v>319</v>
      </c>
      <c r="F32" s="251"/>
      <c r="G32" s="251">
        <v>24250</v>
      </c>
      <c r="H32" s="252">
        <f t="shared" si="0"/>
        <v>24250</v>
      </c>
      <c r="I32" s="95"/>
      <c r="J32" s="74"/>
      <c r="K32" s="73"/>
      <c r="L32" s="96"/>
      <c r="M32" s="96"/>
      <c r="N32" s="96"/>
      <c r="O32" s="73"/>
      <c r="P32" s="100"/>
      <c r="Q32" s="100"/>
      <c r="R32" s="100"/>
      <c r="S32" s="100"/>
    </row>
    <row r="33" spans="1:19" s="1" customFormat="1" ht="29.25" customHeight="1">
      <c r="A33" s="27" t="s">
        <v>259</v>
      </c>
      <c r="B33" s="4"/>
      <c r="C33" s="4"/>
      <c r="D33" s="43" t="s">
        <v>267</v>
      </c>
      <c r="E33" s="46" t="s">
        <v>319</v>
      </c>
      <c r="F33" s="251"/>
      <c r="G33" s="251">
        <v>-24250</v>
      </c>
      <c r="H33" s="252">
        <f t="shared" si="0"/>
        <v>-24250</v>
      </c>
      <c r="I33" s="95"/>
      <c r="J33" s="75"/>
      <c r="K33" s="73"/>
      <c r="L33" s="96"/>
      <c r="M33" s="96"/>
      <c r="N33" s="96"/>
      <c r="O33" s="73"/>
      <c r="P33" s="100"/>
      <c r="Q33" s="100"/>
      <c r="R33" s="100"/>
      <c r="S33" s="100"/>
    </row>
    <row r="34" spans="1:19" s="87" customFormat="1" ht="42.75">
      <c r="A34" s="113" t="s">
        <v>168</v>
      </c>
      <c r="B34" s="113"/>
      <c r="C34" s="113"/>
      <c r="D34" s="57" t="s">
        <v>302</v>
      </c>
      <c r="E34" s="135"/>
      <c r="F34" s="253">
        <f>F35</f>
        <v>167030</v>
      </c>
      <c r="G34" s="253">
        <f>G35</f>
        <v>0</v>
      </c>
      <c r="H34" s="253">
        <f>H35</f>
        <v>167030</v>
      </c>
      <c r="I34" s="88"/>
      <c r="J34" s="90"/>
      <c r="K34" s="89"/>
      <c r="L34" s="90"/>
      <c r="M34" s="90"/>
      <c r="N34" s="90"/>
      <c r="O34" s="85"/>
      <c r="P34" s="86"/>
      <c r="Q34" s="86"/>
      <c r="R34" s="86"/>
      <c r="S34" s="86"/>
    </row>
    <row r="35" spans="1:19" s="94" customFormat="1" ht="38.25">
      <c r="A35" s="27" t="s">
        <v>233</v>
      </c>
      <c r="B35" s="27" t="s">
        <v>234</v>
      </c>
      <c r="C35" s="28" t="s">
        <v>174</v>
      </c>
      <c r="D35" s="29" t="s">
        <v>235</v>
      </c>
      <c r="E35" s="138" t="s">
        <v>313</v>
      </c>
      <c r="F35" s="251">
        <v>167030</v>
      </c>
      <c r="G35" s="251"/>
      <c r="H35" s="252">
        <f t="shared" si="0"/>
        <v>167030</v>
      </c>
      <c r="I35" s="98"/>
      <c r="J35" s="73"/>
      <c r="K35" s="73"/>
      <c r="L35" s="96"/>
      <c r="M35" s="96"/>
      <c r="N35" s="76"/>
      <c r="O35" s="92"/>
      <c r="P35" s="93"/>
      <c r="Q35" s="93"/>
      <c r="R35" s="93"/>
      <c r="S35" s="93"/>
    </row>
    <row r="36" spans="1:19" s="94" customFormat="1">
      <c r="A36" s="112"/>
      <c r="B36" s="112"/>
      <c r="C36" s="112"/>
      <c r="D36" s="50" t="s">
        <v>310</v>
      </c>
      <c r="E36" s="50"/>
      <c r="F36" s="255">
        <f>F34+F14+F9</f>
        <v>26128854</v>
      </c>
      <c r="G36" s="255">
        <f>G34+G14+G9</f>
        <v>2402710.2999999998</v>
      </c>
      <c r="H36" s="255">
        <f>H34+H14+H9</f>
        <v>28531564.300000001</v>
      </c>
      <c r="I36" s="95"/>
      <c r="J36" s="96"/>
      <c r="K36" s="73"/>
      <c r="L36" s="96"/>
      <c r="M36" s="96"/>
      <c r="N36" s="96"/>
      <c r="O36" s="92"/>
      <c r="P36" s="93"/>
      <c r="Q36" s="93"/>
      <c r="R36" s="93"/>
      <c r="S36" s="93"/>
    </row>
    <row r="37" spans="1:19" ht="18.75">
      <c r="A37" s="66"/>
      <c r="B37" s="66"/>
      <c r="C37" s="68"/>
      <c r="D37" s="68"/>
      <c r="E37" s="65"/>
      <c r="F37" s="63"/>
      <c r="G37" s="77"/>
      <c r="H37" s="77"/>
      <c r="I37" s="77"/>
      <c r="J37" s="56"/>
      <c r="K37" s="56"/>
      <c r="L37" s="56"/>
      <c r="M37" s="56"/>
      <c r="N37" s="56"/>
      <c r="O37" s="56"/>
    </row>
    <row r="38" spans="1:19" s="2" customFormat="1">
      <c r="A38" s="82" t="s">
        <v>348</v>
      </c>
      <c r="B38" s="82"/>
      <c r="C38" s="68"/>
      <c r="D38" s="68"/>
      <c r="E38" s="68"/>
      <c r="F38" s="64"/>
      <c r="G38" s="64"/>
      <c r="H38" s="64"/>
      <c r="I38" s="52"/>
    </row>
    <row r="39" spans="1:19" s="2" customFormat="1" ht="14.25">
      <c r="A39" s="334" t="s">
        <v>264</v>
      </c>
      <c r="B39" s="334"/>
      <c r="C39" s="334"/>
      <c r="D39" s="334"/>
      <c r="E39" s="64"/>
      <c r="F39" s="21" t="s">
        <v>347</v>
      </c>
      <c r="G39" s="64"/>
      <c r="H39" s="64"/>
      <c r="I39" s="53"/>
    </row>
    <row r="40" spans="1:19">
      <c r="A40" s="78"/>
      <c r="B40" s="78"/>
      <c r="C40" s="78"/>
      <c r="D40" s="70"/>
      <c r="E40" s="70"/>
      <c r="F40" s="77"/>
      <c r="G40" s="77"/>
      <c r="H40" s="77"/>
      <c r="I40" s="77"/>
      <c r="J40" s="56"/>
      <c r="K40" s="56"/>
      <c r="L40" s="56"/>
      <c r="M40" s="56"/>
      <c r="N40" s="56"/>
      <c r="O40" s="56"/>
    </row>
    <row r="41" spans="1:19">
      <c r="A41" s="78"/>
      <c r="B41" s="78"/>
      <c r="C41" s="78"/>
      <c r="D41" s="70"/>
      <c r="E41" s="70"/>
      <c r="F41" s="77"/>
      <c r="G41" s="77"/>
      <c r="H41" s="77"/>
      <c r="I41" s="77"/>
      <c r="J41" s="56"/>
      <c r="K41" s="56"/>
      <c r="L41" s="56"/>
      <c r="M41" s="56"/>
      <c r="N41" s="56"/>
      <c r="O41" s="56"/>
    </row>
    <row r="42" spans="1:19">
      <c r="A42" s="78"/>
      <c r="B42" s="78"/>
      <c r="C42" s="78"/>
      <c r="D42" s="70"/>
      <c r="E42" s="70"/>
      <c r="F42" s="77"/>
      <c r="G42" s="77"/>
      <c r="H42" s="77"/>
      <c r="I42" s="77"/>
      <c r="J42" s="56"/>
      <c r="K42" s="56"/>
      <c r="L42" s="56"/>
      <c r="M42" s="56"/>
      <c r="N42" s="56"/>
      <c r="O42" s="56"/>
    </row>
    <row r="43" spans="1:19">
      <c r="A43" s="78"/>
      <c r="B43" s="78"/>
      <c r="C43" s="78"/>
      <c r="D43" s="70"/>
      <c r="E43" s="70"/>
      <c r="F43" s="77"/>
      <c r="G43" s="77"/>
      <c r="H43" s="77"/>
      <c r="I43" s="77"/>
      <c r="J43" s="56"/>
      <c r="K43" s="56"/>
      <c r="L43" s="56"/>
      <c r="M43" s="56"/>
      <c r="N43" s="56"/>
      <c r="O43" s="56"/>
    </row>
    <row r="44" spans="1:19">
      <c r="A44" s="78"/>
      <c r="B44" s="78"/>
      <c r="C44" s="78"/>
      <c r="D44" s="70"/>
      <c r="E44" s="70"/>
      <c r="F44" s="77"/>
      <c r="G44" s="77"/>
      <c r="H44" s="77"/>
      <c r="I44" s="77"/>
      <c r="J44" s="56"/>
      <c r="K44" s="56"/>
      <c r="L44" s="56"/>
      <c r="M44" s="56"/>
      <c r="N44" s="56"/>
      <c r="O44" s="56"/>
    </row>
    <row r="45" spans="1:19" ht="20.25">
      <c r="A45" s="78"/>
      <c r="B45" s="78"/>
      <c r="C45" s="78"/>
      <c r="D45" s="70"/>
      <c r="E45" s="83"/>
      <c r="F45" s="77"/>
      <c r="G45" s="77"/>
      <c r="H45" s="77"/>
      <c r="I45" s="77"/>
    </row>
    <row r="46" spans="1:19" ht="18.75">
      <c r="A46" s="78"/>
      <c r="B46" s="78"/>
      <c r="C46" s="78"/>
      <c r="D46" s="70"/>
      <c r="E46" s="84"/>
      <c r="F46" s="77"/>
      <c r="G46" s="77"/>
      <c r="H46" s="77"/>
      <c r="I46" s="77"/>
    </row>
    <row r="47" spans="1:19">
      <c r="A47" s="78"/>
      <c r="B47" s="78"/>
      <c r="C47" s="78"/>
      <c r="D47" s="70"/>
      <c r="E47" s="70"/>
      <c r="F47" s="77"/>
      <c r="G47" s="77"/>
      <c r="H47" s="77"/>
      <c r="I47" s="77"/>
    </row>
    <row r="48" spans="1:19">
      <c r="A48" s="78"/>
      <c r="B48" s="78"/>
      <c r="C48" s="78"/>
      <c r="D48" s="70"/>
      <c r="E48" s="70"/>
      <c r="F48" s="77"/>
      <c r="G48" s="77"/>
      <c r="H48" s="77"/>
      <c r="I48" s="77"/>
    </row>
    <row r="49" spans="1:9">
      <c r="A49" s="78"/>
      <c r="B49" s="78"/>
      <c r="C49" s="78"/>
      <c r="D49" s="70"/>
      <c r="E49" s="70"/>
      <c r="F49" s="77"/>
      <c r="G49" s="77"/>
      <c r="H49" s="77"/>
      <c r="I49" s="77"/>
    </row>
    <row r="50" spans="1:9">
      <c r="A50" s="78"/>
      <c r="B50" s="78"/>
      <c r="C50" s="78"/>
      <c r="D50" s="70"/>
      <c r="E50" s="70"/>
      <c r="F50" s="77"/>
      <c r="G50" s="77"/>
      <c r="H50" s="77"/>
      <c r="I50" s="77"/>
    </row>
    <row r="51" spans="1:9">
      <c r="A51" s="78"/>
      <c r="B51" s="78"/>
      <c r="C51" s="78"/>
      <c r="D51" s="70"/>
      <c r="E51" s="70"/>
      <c r="F51" s="77"/>
      <c r="G51" s="77"/>
      <c r="H51" s="77"/>
      <c r="I51" s="77"/>
    </row>
    <row r="52" spans="1:9">
      <c r="A52" s="78"/>
      <c r="B52" s="78"/>
      <c r="C52" s="78"/>
      <c r="D52" s="70"/>
      <c r="E52" s="70"/>
      <c r="F52" s="77"/>
      <c r="G52" s="77"/>
      <c r="H52" s="77"/>
      <c r="I52" s="77"/>
    </row>
    <row r="53" spans="1:9">
      <c r="A53" s="78"/>
      <c r="B53" s="78"/>
      <c r="C53" s="78"/>
      <c r="D53" s="70"/>
      <c r="E53" s="70"/>
      <c r="F53" s="77"/>
      <c r="G53" s="77"/>
      <c r="H53" s="77"/>
      <c r="I53" s="77"/>
    </row>
    <row r="54" spans="1:9">
      <c r="A54" s="78"/>
      <c r="B54" s="78"/>
      <c r="C54" s="78"/>
      <c r="D54" s="70"/>
      <c r="E54" s="70"/>
      <c r="F54" s="77"/>
      <c r="G54" s="77"/>
      <c r="H54" s="77"/>
      <c r="I54" s="77"/>
    </row>
    <row r="55" spans="1:9">
      <c r="A55" s="78"/>
      <c r="B55" s="78"/>
      <c r="C55" s="78"/>
      <c r="D55" s="70"/>
      <c r="E55" s="70"/>
      <c r="F55" s="77"/>
      <c r="G55" s="77"/>
      <c r="H55" s="77"/>
      <c r="I55" s="77"/>
    </row>
    <row r="56" spans="1:9">
      <c r="A56" s="78"/>
      <c r="B56" s="78"/>
      <c r="C56" s="78"/>
      <c r="D56" s="70"/>
      <c r="E56" s="70"/>
      <c r="F56" s="77"/>
      <c r="G56" s="77"/>
      <c r="H56" s="77"/>
      <c r="I56" s="77"/>
    </row>
    <row r="57" spans="1:9">
      <c r="A57" s="78"/>
      <c r="B57" s="78"/>
      <c r="C57" s="78"/>
      <c r="D57" s="70"/>
      <c r="E57" s="70"/>
      <c r="F57" s="77"/>
      <c r="G57" s="77"/>
      <c r="H57" s="77"/>
      <c r="I57" s="77"/>
    </row>
    <row r="58" spans="1:9">
      <c r="A58" s="78"/>
      <c r="B58" s="78"/>
      <c r="C58" s="78"/>
      <c r="D58" s="70"/>
      <c r="E58" s="70"/>
      <c r="F58" s="77"/>
      <c r="G58" s="77"/>
      <c r="H58" s="77"/>
      <c r="I58" s="77"/>
    </row>
    <row r="59" spans="1:9">
      <c r="A59" s="78"/>
      <c r="B59" s="78"/>
      <c r="C59" s="78"/>
      <c r="D59" s="70"/>
      <c r="E59" s="70"/>
      <c r="F59" s="77"/>
      <c r="G59" s="77"/>
      <c r="H59" s="77"/>
      <c r="I59" s="77"/>
    </row>
    <row r="60" spans="1:9">
      <c r="A60" s="78"/>
      <c r="B60" s="78"/>
      <c r="C60" s="78"/>
      <c r="D60" s="70"/>
      <c r="E60" s="70"/>
      <c r="F60" s="77"/>
      <c r="G60" s="77"/>
      <c r="H60" s="77"/>
      <c r="I60" s="77"/>
    </row>
    <row r="61" spans="1:9">
      <c r="A61" s="78"/>
      <c r="B61" s="78"/>
      <c r="C61" s="78"/>
      <c r="D61" s="70"/>
      <c r="E61" s="70"/>
      <c r="F61" s="77"/>
      <c r="G61" s="77"/>
      <c r="H61" s="77"/>
      <c r="I61" s="77"/>
    </row>
    <row r="62" spans="1:9">
      <c r="A62" s="78"/>
      <c r="B62" s="78"/>
      <c r="C62" s="78"/>
      <c r="D62" s="70"/>
      <c r="E62" s="70"/>
      <c r="F62" s="77"/>
      <c r="G62" s="77"/>
      <c r="H62" s="77"/>
      <c r="I62" s="77"/>
    </row>
    <row r="63" spans="1:9">
      <c r="A63" s="78"/>
      <c r="B63" s="78"/>
      <c r="C63" s="78"/>
      <c r="D63" s="70"/>
      <c r="E63" s="70"/>
      <c r="F63" s="77"/>
      <c r="G63" s="77"/>
      <c r="H63" s="77"/>
      <c r="I63" s="77"/>
    </row>
    <row r="64" spans="1:9">
      <c r="A64" s="78"/>
      <c r="B64" s="78"/>
      <c r="C64" s="78"/>
      <c r="D64" s="70"/>
      <c r="E64" s="70"/>
      <c r="F64" s="77"/>
      <c r="G64" s="77"/>
      <c r="H64" s="77"/>
      <c r="I64" s="77"/>
    </row>
    <row r="65" spans="1:9">
      <c r="A65" s="69"/>
      <c r="B65" s="69"/>
      <c r="C65" s="69"/>
      <c r="D65" s="70"/>
      <c r="E65" s="70"/>
      <c r="F65" s="79"/>
      <c r="G65" s="79"/>
      <c r="H65" s="79"/>
      <c r="I65" s="77"/>
    </row>
    <row r="66" spans="1:9">
      <c r="A66" s="69"/>
      <c r="B66" s="69"/>
      <c r="C66" s="69"/>
      <c r="D66" s="70"/>
      <c r="E66" s="70"/>
      <c r="F66" s="79"/>
      <c r="G66" s="79"/>
      <c r="H66" s="79"/>
      <c r="I66" s="77"/>
    </row>
    <row r="67" spans="1:9">
      <c r="A67" s="69"/>
      <c r="B67" s="69"/>
      <c r="C67" s="69"/>
      <c r="D67" s="70"/>
      <c r="E67" s="70"/>
      <c r="F67" s="79"/>
      <c r="G67" s="79"/>
      <c r="H67" s="79"/>
      <c r="I67" s="77"/>
    </row>
    <row r="68" spans="1:9">
      <c r="A68" s="69"/>
      <c r="B68" s="69"/>
      <c r="C68" s="69"/>
      <c r="D68" s="70"/>
      <c r="E68" s="70"/>
      <c r="F68" s="79"/>
      <c r="G68" s="79"/>
      <c r="H68" s="79"/>
      <c r="I68" s="77"/>
    </row>
    <row r="69" spans="1:9">
      <c r="A69" s="69"/>
      <c r="B69" s="69"/>
      <c r="C69" s="69"/>
      <c r="D69" s="70"/>
      <c r="E69" s="70"/>
      <c r="F69" s="79"/>
      <c r="G69" s="79"/>
      <c r="H69" s="79"/>
      <c r="I69" s="77"/>
    </row>
    <row r="70" spans="1:9">
      <c r="A70" s="69"/>
      <c r="B70" s="69"/>
      <c r="C70" s="69"/>
      <c r="D70" s="70"/>
      <c r="E70" s="70"/>
      <c r="F70" s="79"/>
      <c r="G70" s="79"/>
      <c r="H70" s="79"/>
      <c r="I70" s="77"/>
    </row>
    <row r="71" spans="1:9">
      <c r="A71" s="69"/>
      <c r="B71" s="69"/>
      <c r="C71" s="69"/>
      <c r="D71" s="70"/>
      <c r="E71" s="70"/>
      <c r="F71" s="79"/>
      <c r="G71" s="79"/>
      <c r="H71" s="79"/>
      <c r="I71" s="77"/>
    </row>
    <row r="72" spans="1:9">
      <c r="A72" s="69"/>
      <c r="B72" s="69"/>
      <c r="C72" s="69"/>
      <c r="D72" s="70"/>
      <c r="E72" s="70"/>
      <c r="F72" s="79"/>
      <c r="G72" s="79"/>
      <c r="H72" s="79"/>
      <c r="I72" s="77"/>
    </row>
    <row r="73" spans="1:9">
      <c r="A73" s="69"/>
      <c r="B73" s="69"/>
      <c r="C73" s="69"/>
      <c r="D73" s="70"/>
      <c r="E73" s="70"/>
      <c r="F73" s="79"/>
      <c r="G73" s="79"/>
      <c r="H73" s="79"/>
      <c r="I73" s="77"/>
    </row>
    <row r="74" spans="1:9">
      <c r="A74" s="69"/>
      <c r="B74" s="69"/>
      <c r="C74" s="69"/>
      <c r="D74" s="70"/>
      <c r="E74" s="70"/>
      <c r="F74" s="79"/>
      <c r="G74" s="79"/>
      <c r="H74" s="79"/>
      <c r="I74" s="77"/>
    </row>
    <row r="75" spans="1:9">
      <c r="A75" s="69"/>
      <c r="B75" s="69"/>
      <c r="C75" s="69"/>
      <c r="D75" s="70"/>
      <c r="E75" s="70"/>
      <c r="F75" s="79"/>
      <c r="G75" s="79"/>
      <c r="H75" s="79"/>
      <c r="I75" s="77"/>
    </row>
    <row r="76" spans="1:9">
      <c r="A76" s="69"/>
      <c r="B76" s="69"/>
      <c r="C76" s="69"/>
      <c r="D76" s="70"/>
      <c r="E76" s="70"/>
      <c r="F76" s="79"/>
      <c r="G76" s="79"/>
      <c r="H76" s="79"/>
      <c r="I76" s="77"/>
    </row>
    <row r="77" spans="1:9">
      <c r="A77" s="69"/>
      <c r="B77" s="69"/>
      <c r="C77" s="69"/>
      <c r="D77" s="70"/>
      <c r="E77" s="70"/>
      <c r="F77" s="79"/>
      <c r="G77" s="79"/>
      <c r="H77" s="79"/>
      <c r="I77" s="77"/>
    </row>
    <row r="78" spans="1:9">
      <c r="A78" s="69"/>
      <c r="B78" s="69"/>
      <c r="C78" s="69"/>
      <c r="D78" s="70"/>
      <c r="E78" s="70"/>
      <c r="F78" s="79"/>
      <c r="G78" s="79"/>
      <c r="H78" s="79"/>
      <c r="I78" s="77"/>
    </row>
    <row r="79" spans="1:9">
      <c r="A79" s="69"/>
      <c r="B79" s="69"/>
      <c r="C79" s="69"/>
      <c r="D79" s="70"/>
      <c r="E79" s="70"/>
      <c r="F79" s="79"/>
      <c r="G79" s="79"/>
      <c r="H79" s="79"/>
      <c r="I79" s="77"/>
    </row>
    <row r="80" spans="1:9">
      <c r="A80" s="69"/>
      <c r="B80" s="69"/>
      <c r="C80" s="69"/>
      <c r="D80" s="70"/>
      <c r="E80" s="70"/>
      <c r="F80" s="79"/>
      <c r="G80" s="79"/>
      <c r="H80" s="79"/>
      <c r="I80" s="77"/>
    </row>
    <row r="81" spans="1:9">
      <c r="A81" s="69"/>
      <c r="B81" s="69"/>
      <c r="C81" s="69"/>
      <c r="D81" s="70"/>
      <c r="E81" s="70"/>
      <c r="F81" s="79"/>
      <c r="G81" s="79"/>
      <c r="H81" s="79"/>
      <c r="I81" s="77"/>
    </row>
    <row r="82" spans="1:9">
      <c r="A82" s="69"/>
      <c r="B82" s="69"/>
      <c r="C82" s="69"/>
      <c r="D82" s="70"/>
      <c r="E82" s="70"/>
      <c r="F82" s="79"/>
      <c r="G82" s="79"/>
      <c r="H82" s="79"/>
      <c r="I82" s="77"/>
    </row>
    <row r="83" spans="1:9">
      <c r="A83" s="69"/>
      <c r="B83" s="69"/>
      <c r="C83" s="69"/>
      <c r="D83" s="70"/>
      <c r="E83" s="70"/>
      <c r="F83" s="79"/>
      <c r="G83" s="79"/>
      <c r="H83" s="79"/>
      <c r="I83" s="77"/>
    </row>
    <row r="84" spans="1:9">
      <c r="A84" s="69"/>
      <c r="B84" s="69"/>
      <c r="C84" s="69"/>
      <c r="D84" s="70"/>
      <c r="E84" s="70"/>
      <c r="F84" s="79"/>
      <c r="G84" s="79"/>
      <c r="H84" s="79"/>
      <c r="I84" s="77"/>
    </row>
    <row r="85" spans="1:9">
      <c r="A85" s="69"/>
      <c r="B85" s="69"/>
      <c r="C85" s="69"/>
      <c r="D85" s="70"/>
      <c r="E85" s="70"/>
      <c r="F85" s="79"/>
      <c r="G85" s="79"/>
      <c r="H85" s="79"/>
      <c r="I85" s="77"/>
    </row>
    <row r="86" spans="1:9">
      <c r="A86" s="69"/>
      <c r="B86" s="69"/>
      <c r="C86" s="69"/>
      <c r="D86" s="70"/>
      <c r="E86" s="70"/>
      <c r="F86" s="79"/>
      <c r="G86" s="79"/>
      <c r="H86" s="79"/>
      <c r="I86" s="77"/>
    </row>
    <row r="87" spans="1:9">
      <c r="A87" s="69"/>
      <c r="B87" s="69"/>
      <c r="C87" s="69"/>
      <c r="D87" s="70"/>
      <c r="E87" s="70"/>
      <c r="F87" s="79"/>
      <c r="G87" s="79"/>
      <c r="H87" s="79"/>
      <c r="I87" s="77"/>
    </row>
    <row r="88" spans="1:9">
      <c r="A88" s="69"/>
      <c r="B88" s="69"/>
      <c r="C88" s="69"/>
      <c r="D88" s="70"/>
      <c r="E88" s="70"/>
      <c r="F88" s="79"/>
      <c r="G88" s="79"/>
      <c r="H88" s="79"/>
      <c r="I88" s="77"/>
    </row>
    <row r="89" spans="1:9">
      <c r="A89" s="69"/>
      <c r="B89" s="69"/>
      <c r="C89" s="69"/>
      <c r="D89" s="70"/>
      <c r="E89" s="70"/>
      <c r="F89" s="79"/>
      <c r="G89" s="79"/>
      <c r="H89" s="79"/>
      <c r="I89" s="77"/>
    </row>
    <row r="90" spans="1:9">
      <c r="A90" s="69"/>
      <c r="B90" s="69"/>
      <c r="C90" s="69"/>
      <c r="D90" s="70"/>
      <c r="E90" s="70"/>
      <c r="F90" s="79"/>
      <c r="G90" s="79"/>
      <c r="H90" s="79"/>
      <c r="I90" s="77"/>
    </row>
    <row r="91" spans="1:9">
      <c r="A91" s="69"/>
      <c r="B91" s="69"/>
      <c r="C91" s="69"/>
      <c r="D91" s="70"/>
      <c r="E91" s="70"/>
      <c r="F91" s="79"/>
      <c r="G91" s="79"/>
      <c r="H91" s="79"/>
      <c r="I91" s="77"/>
    </row>
    <row r="92" spans="1:9">
      <c r="A92" s="69"/>
      <c r="B92" s="69"/>
      <c r="C92" s="69"/>
      <c r="D92" s="70"/>
      <c r="E92" s="70"/>
      <c r="F92" s="79"/>
      <c r="G92" s="79"/>
      <c r="H92" s="79"/>
      <c r="I92" s="77"/>
    </row>
    <row r="93" spans="1:9">
      <c r="A93" s="69"/>
      <c r="B93" s="69"/>
      <c r="C93" s="69"/>
      <c r="D93" s="70"/>
      <c r="E93" s="70"/>
      <c r="F93" s="79"/>
      <c r="G93" s="79"/>
      <c r="H93" s="79"/>
      <c r="I93" s="77"/>
    </row>
    <row r="94" spans="1:9">
      <c r="A94" s="69"/>
      <c r="B94" s="69"/>
      <c r="C94" s="69"/>
      <c r="D94" s="70"/>
      <c r="E94" s="70"/>
      <c r="F94" s="79"/>
      <c r="G94" s="79"/>
      <c r="H94" s="79"/>
      <c r="I94" s="77"/>
    </row>
    <row r="95" spans="1:9">
      <c r="A95" s="69"/>
      <c r="B95" s="69"/>
      <c r="C95" s="69"/>
      <c r="D95" s="70"/>
      <c r="E95" s="70"/>
      <c r="F95" s="79"/>
      <c r="G95" s="79"/>
      <c r="H95" s="79"/>
      <c r="I95" s="77"/>
    </row>
    <row r="96" spans="1:9">
      <c r="A96" s="69"/>
      <c r="B96" s="69"/>
      <c r="C96" s="69"/>
      <c r="D96" s="70"/>
      <c r="E96" s="70"/>
      <c r="F96" s="79"/>
      <c r="G96" s="79"/>
      <c r="H96" s="79"/>
      <c r="I96" s="77"/>
    </row>
    <row r="97" spans="1:9">
      <c r="A97" s="69"/>
      <c r="B97" s="69"/>
      <c r="C97" s="69"/>
      <c r="D97" s="70"/>
      <c r="E97" s="70"/>
      <c r="F97" s="79"/>
      <c r="G97" s="79"/>
      <c r="H97" s="79"/>
      <c r="I97" s="77"/>
    </row>
    <row r="98" spans="1:9">
      <c r="A98" s="69"/>
      <c r="B98" s="69"/>
      <c r="C98" s="69"/>
      <c r="D98" s="70"/>
      <c r="E98" s="70"/>
      <c r="F98" s="79"/>
      <c r="G98" s="79"/>
      <c r="H98" s="79"/>
      <c r="I98" s="77"/>
    </row>
    <row r="99" spans="1:9">
      <c r="A99" s="69"/>
      <c r="B99" s="69"/>
      <c r="C99" s="69"/>
      <c r="D99" s="70"/>
      <c r="E99" s="70"/>
      <c r="F99" s="79"/>
      <c r="G99" s="79"/>
      <c r="H99" s="79"/>
      <c r="I99" s="77"/>
    </row>
    <row r="100" spans="1:9">
      <c r="A100" s="69"/>
      <c r="B100" s="69"/>
      <c r="C100" s="69"/>
      <c r="D100" s="70"/>
      <c r="E100" s="70"/>
      <c r="F100" s="79"/>
      <c r="G100" s="79"/>
      <c r="H100" s="79"/>
      <c r="I100" s="77"/>
    </row>
    <row r="101" spans="1:9">
      <c r="A101" s="69"/>
      <c r="B101" s="69"/>
      <c r="C101" s="69"/>
      <c r="D101" s="70"/>
      <c r="E101" s="70"/>
      <c r="F101" s="79"/>
      <c r="G101" s="79"/>
      <c r="H101" s="79"/>
      <c r="I101" s="77"/>
    </row>
    <row r="102" spans="1:9">
      <c r="A102" s="69"/>
      <c r="B102" s="69"/>
      <c r="C102" s="69"/>
      <c r="D102" s="70"/>
      <c r="E102" s="70"/>
      <c r="F102" s="79"/>
      <c r="G102" s="79"/>
      <c r="H102" s="79"/>
      <c r="I102" s="77"/>
    </row>
    <row r="103" spans="1:9">
      <c r="A103" s="69"/>
      <c r="B103" s="69"/>
      <c r="C103" s="69"/>
      <c r="D103" s="70"/>
      <c r="E103" s="70"/>
      <c r="F103" s="79"/>
      <c r="G103" s="79"/>
      <c r="H103" s="79"/>
      <c r="I103" s="77"/>
    </row>
    <row r="104" spans="1:9">
      <c r="A104" s="69"/>
      <c r="B104" s="69"/>
      <c r="C104" s="69"/>
      <c r="D104" s="70"/>
      <c r="E104" s="70"/>
      <c r="F104" s="79"/>
      <c r="G104" s="79"/>
      <c r="H104" s="79"/>
      <c r="I104" s="77"/>
    </row>
    <row r="105" spans="1:9">
      <c r="A105" s="69"/>
      <c r="B105" s="69"/>
      <c r="C105" s="69"/>
      <c r="D105" s="70"/>
      <c r="E105" s="70"/>
      <c r="F105" s="79"/>
      <c r="G105" s="79"/>
      <c r="H105" s="79"/>
      <c r="I105" s="77"/>
    </row>
    <row r="106" spans="1:9">
      <c r="A106" s="69"/>
      <c r="B106" s="69"/>
      <c r="C106" s="69"/>
      <c r="D106" s="70"/>
      <c r="E106" s="70"/>
      <c r="F106" s="79"/>
      <c r="G106" s="79"/>
      <c r="H106" s="79"/>
      <c r="I106" s="77"/>
    </row>
    <row r="107" spans="1:9">
      <c r="A107" s="69"/>
      <c r="B107" s="69"/>
      <c r="C107" s="69"/>
      <c r="D107" s="70"/>
      <c r="E107" s="70"/>
      <c r="F107" s="79"/>
      <c r="G107" s="79"/>
      <c r="H107" s="79"/>
      <c r="I107" s="77"/>
    </row>
    <row r="108" spans="1:9">
      <c r="A108" s="63"/>
      <c r="B108" s="63"/>
      <c r="C108" s="63"/>
      <c r="D108" s="63"/>
      <c r="E108" s="80"/>
      <c r="F108" s="63"/>
      <c r="G108" s="63"/>
      <c r="H108" s="63"/>
      <c r="I108" s="56"/>
    </row>
    <row r="109" spans="1:9">
      <c r="E109" s="80"/>
    </row>
    <row r="110" spans="1:9">
      <c r="E110" s="80"/>
    </row>
    <row r="111" spans="1:9">
      <c r="E111" s="80"/>
    </row>
    <row r="112" spans="1:9">
      <c r="E112" s="80"/>
    </row>
    <row r="113" spans="5:5">
      <c r="E113" s="80"/>
    </row>
    <row r="114" spans="5:5">
      <c r="E114" s="80"/>
    </row>
    <row r="115" spans="5:5">
      <c r="E115" s="80"/>
    </row>
    <row r="116" spans="5:5">
      <c r="E116" s="80"/>
    </row>
    <row r="117" spans="5:5">
      <c r="E117" s="80"/>
    </row>
    <row r="118" spans="5:5">
      <c r="E118" s="80"/>
    </row>
    <row r="119" spans="5:5">
      <c r="E119" s="80"/>
    </row>
    <row r="120" spans="5:5">
      <c r="E120" s="80"/>
    </row>
    <row r="121" spans="5:5">
      <c r="E121" s="80"/>
    </row>
    <row r="122" spans="5:5">
      <c r="E122" s="80"/>
    </row>
    <row r="123" spans="5:5">
      <c r="E123" s="80"/>
    </row>
    <row r="124" spans="5:5">
      <c r="E124" s="80"/>
    </row>
    <row r="125" spans="5:5">
      <c r="E125" s="80"/>
    </row>
    <row r="126" spans="5:5">
      <c r="E126" s="80"/>
    </row>
    <row r="127" spans="5:5">
      <c r="E127" s="80"/>
    </row>
    <row r="128" spans="5:5">
      <c r="E128" s="80"/>
    </row>
    <row r="129" spans="5:5">
      <c r="E129" s="80"/>
    </row>
    <row r="130" spans="5:5">
      <c r="E130" s="80"/>
    </row>
    <row r="131" spans="5:5">
      <c r="E131" s="80"/>
    </row>
    <row r="132" spans="5:5">
      <c r="E132" s="80"/>
    </row>
    <row r="133" spans="5:5">
      <c r="E133" s="80"/>
    </row>
    <row r="134" spans="5:5">
      <c r="E134" s="80"/>
    </row>
    <row r="135" spans="5:5">
      <c r="E135" s="80"/>
    </row>
    <row r="136" spans="5:5">
      <c r="E136" s="80"/>
    </row>
    <row r="137" spans="5:5">
      <c r="E137" s="80"/>
    </row>
    <row r="138" spans="5:5">
      <c r="E138" s="80"/>
    </row>
    <row r="139" spans="5:5">
      <c r="E139" s="80"/>
    </row>
    <row r="140" spans="5:5">
      <c r="E140" s="80"/>
    </row>
    <row r="141" spans="5:5">
      <c r="E141" s="80"/>
    </row>
    <row r="142" spans="5:5">
      <c r="E142" s="80"/>
    </row>
    <row r="143" spans="5:5">
      <c r="E143" s="80"/>
    </row>
    <row r="144" spans="5:5">
      <c r="E144" s="80"/>
    </row>
    <row r="145" spans="5:5">
      <c r="E145" s="80"/>
    </row>
    <row r="146" spans="5:5">
      <c r="E146" s="80"/>
    </row>
    <row r="147" spans="5:5">
      <c r="E147" s="80"/>
    </row>
    <row r="148" spans="5:5">
      <c r="E148" s="80"/>
    </row>
    <row r="149" spans="5:5">
      <c r="E149" s="80"/>
    </row>
    <row r="150" spans="5:5">
      <c r="E150" s="80"/>
    </row>
    <row r="151" spans="5:5">
      <c r="E151" s="80"/>
    </row>
    <row r="152" spans="5:5">
      <c r="E152" s="80"/>
    </row>
    <row r="153" spans="5:5">
      <c r="E153" s="80"/>
    </row>
    <row r="154" spans="5:5">
      <c r="E154" s="80"/>
    </row>
    <row r="155" spans="5:5">
      <c r="E155" s="80"/>
    </row>
    <row r="156" spans="5:5">
      <c r="E156" s="80"/>
    </row>
    <row r="157" spans="5:5">
      <c r="E157" s="80"/>
    </row>
    <row r="158" spans="5:5">
      <c r="E158" s="80"/>
    </row>
    <row r="159" spans="5:5">
      <c r="E159" s="80"/>
    </row>
    <row r="160" spans="5:5">
      <c r="E160" s="80"/>
    </row>
    <row r="161" spans="5:5">
      <c r="E161" s="80"/>
    </row>
    <row r="162" spans="5:5">
      <c r="E162" s="80"/>
    </row>
    <row r="163" spans="5:5">
      <c r="E163" s="80"/>
    </row>
    <row r="164" spans="5:5">
      <c r="E164" s="80"/>
    </row>
    <row r="165" spans="5:5">
      <c r="E165" s="80"/>
    </row>
    <row r="166" spans="5:5">
      <c r="E166" s="80"/>
    </row>
    <row r="167" spans="5:5">
      <c r="E167" s="80"/>
    </row>
    <row r="168" spans="5:5">
      <c r="E168" s="80"/>
    </row>
    <row r="169" spans="5:5">
      <c r="E169" s="80"/>
    </row>
    <row r="170" spans="5:5">
      <c r="E170" s="80"/>
    </row>
    <row r="171" spans="5:5">
      <c r="E171" s="80"/>
    </row>
    <row r="172" spans="5:5">
      <c r="E172" s="80"/>
    </row>
    <row r="173" spans="5:5">
      <c r="E173" s="80"/>
    </row>
    <row r="174" spans="5:5">
      <c r="E174" s="80"/>
    </row>
    <row r="175" spans="5:5">
      <c r="E175" s="80"/>
    </row>
    <row r="176" spans="5:5">
      <c r="E176" s="80"/>
    </row>
    <row r="177" spans="5:5">
      <c r="E177" s="80"/>
    </row>
    <row r="178" spans="5:5">
      <c r="E178" s="80"/>
    </row>
    <row r="179" spans="5:5">
      <c r="E179" s="80"/>
    </row>
    <row r="180" spans="5:5">
      <c r="E180" s="80"/>
    </row>
    <row r="181" spans="5:5">
      <c r="E181" s="80"/>
    </row>
    <row r="182" spans="5:5">
      <c r="E182" s="80"/>
    </row>
    <row r="183" spans="5:5">
      <c r="E183" s="80"/>
    </row>
    <row r="184" spans="5:5">
      <c r="E184" s="80"/>
    </row>
    <row r="185" spans="5:5">
      <c r="E185" s="80"/>
    </row>
    <row r="186" spans="5:5">
      <c r="E186" s="80"/>
    </row>
    <row r="187" spans="5:5">
      <c r="E187" s="80"/>
    </row>
    <row r="188" spans="5:5">
      <c r="E188" s="80"/>
    </row>
    <row r="189" spans="5:5">
      <c r="E189" s="80"/>
    </row>
    <row r="190" spans="5:5">
      <c r="E190" s="80"/>
    </row>
    <row r="191" spans="5:5">
      <c r="E191" s="80"/>
    </row>
    <row r="192" spans="5:5">
      <c r="E192" s="80"/>
    </row>
    <row r="193" spans="5:5">
      <c r="E193" s="80"/>
    </row>
    <row r="194" spans="5:5">
      <c r="E194" s="80"/>
    </row>
    <row r="195" spans="5:5">
      <c r="E195" s="80"/>
    </row>
    <row r="196" spans="5:5">
      <c r="E196" s="80"/>
    </row>
    <row r="197" spans="5:5">
      <c r="E197" s="80"/>
    </row>
    <row r="198" spans="5:5">
      <c r="E198" s="80"/>
    </row>
    <row r="199" spans="5:5">
      <c r="E199" s="80"/>
    </row>
    <row r="200" spans="5:5">
      <c r="E200" s="80"/>
    </row>
    <row r="201" spans="5:5">
      <c r="E201" s="80"/>
    </row>
    <row r="202" spans="5:5">
      <c r="E202" s="80"/>
    </row>
    <row r="203" spans="5:5">
      <c r="E203" s="80"/>
    </row>
    <row r="204" spans="5:5">
      <c r="E204" s="80"/>
    </row>
    <row r="205" spans="5:5">
      <c r="E205" s="80"/>
    </row>
    <row r="206" spans="5:5">
      <c r="E206" s="80"/>
    </row>
    <row r="207" spans="5:5">
      <c r="E207" s="80"/>
    </row>
    <row r="208" spans="5:5">
      <c r="E208" s="80"/>
    </row>
    <row r="209" spans="5:5">
      <c r="E209" s="80"/>
    </row>
    <row r="210" spans="5:5">
      <c r="E210" s="80"/>
    </row>
    <row r="211" spans="5:5">
      <c r="E211" s="80"/>
    </row>
    <row r="212" spans="5:5">
      <c r="E212" s="80"/>
    </row>
    <row r="213" spans="5:5">
      <c r="E213" s="80"/>
    </row>
    <row r="214" spans="5:5">
      <c r="E214" s="80"/>
    </row>
    <row r="215" spans="5:5">
      <c r="E215" s="80"/>
    </row>
    <row r="216" spans="5:5">
      <c r="E216" s="80"/>
    </row>
    <row r="217" spans="5:5">
      <c r="E217" s="80"/>
    </row>
    <row r="218" spans="5:5">
      <c r="E218" s="80"/>
    </row>
    <row r="219" spans="5:5">
      <c r="E219" s="80"/>
    </row>
    <row r="220" spans="5:5">
      <c r="E220" s="80"/>
    </row>
    <row r="221" spans="5:5">
      <c r="E221" s="80"/>
    </row>
    <row r="222" spans="5:5">
      <c r="E222" s="80"/>
    </row>
    <row r="223" spans="5:5">
      <c r="E223" s="80"/>
    </row>
    <row r="224" spans="5:5">
      <c r="E224" s="80"/>
    </row>
    <row r="225" spans="5:5">
      <c r="E225" s="80"/>
    </row>
    <row r="226" spans="5:5">
      <c r="E226" s="80"/>
    </row>
    <row r="227" spans="5:5">
      <c r="E227" s="80"/>
    </row>
    <row r="228" spans="5:5">
      <c r="E228" s="80"/>
    </row>
    <row r="229" spans="5:5">
      <c r="E229" s="80"/>
    </row>
    <row r="230" spans="5:5">
      <c r="E230" s="80"/>
    </row>
    <row r="231" spans="5:5">
      <c r="E231" s="80"/>
    </row>
    <row r="232" spans="5:5">
      <c r="E232" s="80"/>
    </row>
    <row r="233" spans="5:5">
      <c r="E233" s="80"/>
    </row>
    <row r="234" spans="5:5">
      <c r="E234" s="80"/>
    </row>
    <row r="235" spans="5:5">
      <c r="E235" s="80"/>
    </row>
    <row r="236" spans="5:5">
      <c r="E236" s="80"/>
    </row>
    <row r="237" spans="5:5">
      <c r="E237" s="80"/>
    </row>
    <row r="238" spans="5:5">
      <c r="E238" s="80"/>
    </row>
    <row r="239" spans="5:5">
      <c r="E239" s="80"/>
    </row>
    <row r="240" spans="5:5">
      <c r="E240" s="80"/>
    </row>
    <row r="241" spans="5:5">
      <c r="E241" s="80"/>
    </row>
    <row r="242" spans="5:5">
      <c r="E242" s="80"/>
    </row>
    <row r="243" spans="5:5">
      <c r="E243" s="80"/>
    </row>
    <row r="244" spans="5:5">
      <c r="E244" s="80"/>
    </row>
    <row r="245" spans="5:5">
      <c r="E245" s="80"/>
    </row>
    <row r="246" spans="5:5">
      <c r="E246" s="80"/>
    </row>
    <row r="247" spans="5:5">
      <c r="E247" s="80"/>
    </row>
    <row r="248" spans="5:5">
      <c r="E248" s="80"/>
    </row>
    <row r="249" spans="5:5">
      <c r="E249" s="80"/>
    </row>
    <row r="250" spans="5:5">
      <c r="E250" s="80"/>
    </row>
    <row r="251" spans="5:5">
      <c r="E251" s="80"/>
    </row>
    <row r="252" spans="5:5">
      <c r="E252" s="80"/>
    </row>
    <row r="253" spans="5:5">
      <c r="E253" s="80"/>
    </row>
    <row r="254" spans="5:5">
      <c r="E254" s="80"/>
    </row>
    <row r="255" spans="5:5">
      <c r="E255" s="80"/>
    </row>
    <row r="256" spans="5:5">
      <c r="E256" s="80"/>
    </row>
    <row r="257" spans="5:5">
      <c r="E257" s="80"/>
    </row>
    <row r="258" spans="5:5">
      <c r="E258" s="80"/>
    </row>
    <row r="259" spans="5:5">
      <c r="E259" s="80"/>
    </row>
    <row r="260" spans="5:5">
      <c r="E260" s="80"/>
    </row>
    <row r="261" spans="5:5">
      <c r="E261" s="80"/>
    </row>
    <row r="262" spans="5:5">
      <c r="E262" s="80"/>
    </row>
    <row r="263" spans="5:5">
      <c r="E263" s="80"/>
    </row>
    <row r="264" spans="5:5">
      <c r="E264" s="80"/>
    </row>
    <row r="265" spans="5:5">
      <c r="E265" s="80"/>
    </row>
    <row r="266" spans="5:5">
      <c r="E266" s="80"/>
    </row>
    <row r="267" spans="5:5">
      <c r="E267" s="80"/>
    </row>
    <row r="268" spans="5:5">
      <c r="E268" s="80"/>
    </row>
    <row r="269" spans="5:5">
      <c r="E269" s="80"/>
    </row>
    <row r="270" spans="5:5">
      <c r="E270" s="80"/>
    </row>
    <row r="271" spans="5:5">
      <c r="E271" s="80"/>
    </row>
    <row r="272" spans="5:5">
      <c r="E272" s="80"/>
    </row>
    <row r="273" spans="5:5">
      <c r="E273" s="80"/>
    </row>
    <row r="274" spans="5:5">
      <c r="E274" s="80"/>
    </row>
    <row r="275" spans="5:5">
      <c r="E275" s="80"/>
    </row>
    <row r="276" spans="5:5">
      <c r="E276" s="80"/>
    </row>
    <row r="277" spans="5:5">
      <c r="E277" s="80"/>
    </row>
    <row r="278" spans="5:5">
      <c r="E278" s="80"/>
    </row>
    <row r="279" spans="5:5">
      <c r="E279" s="80"/>
    </row>
    <row r="280" spans="5:5">
      <c r="E280" s="80"/>
    </row>
    <row r="281" spans="5:5">
      <c r="E281" s="80"/>
    </row>
    <row r="282" spans="5:5">
      <c r="E282" s="80"/>
    </row>
    <row r="283" spans="5:5">
      <c r="E283" s="80"/>
    </row>
    <row r="284" spans="5:5">
      <c r="E284" s="80"/>
    </row>
    <row r="285" spans="5:5">
      <c r="E285" s="80"/>
    </row>
    <row r="286" spans="5:5">
      <c r="E286" s="80"/>
    </row>
    <row r="287" spans="5:5">
      <c r="E287" s="80"/>
    </row>
    <row r="288" spans="5:5">
      <c r="E288" s="80"/>
    </row>
    <row r="289" spans="5:5">
      <c r="E289" s="80"/>
    </row>
    <row r="290" spans="5:5">
      <c r="E290" s="80"/>
    </row>
    <row r="291" spans="5:5">
      <c r="E291" s="80"/>
    </row>
    <row r="292" spans="5:5">
      <c r="E292" s="80"/>
    </row>
    <row r="293" spans="5:5">
      <c r="E293" s="80"/>
    </row>
    <row r="294" spans="5:5">
      <c r="E294" s="80"/>
    </row>
    <row r="295" spans="5:5">
      <c r="E295" s="80"/>
    </row>
    <row r="296" spans="5:5">
      <c r="E296" s="80"/>
    </row>
    <row r="297" spans="5:5">
      <c r="E297" s="80"/>
    </row>
    <row r="298" spans="5:5">
      <c r="E298" s="80"/>
    </row>
    <row r="299" spans="5:5">
      <c r="E299" s="80"/>
    </row>
    <row r="300" spans="5:5">
      <c r="E300" s="80"/>
    </row>
    <row r="301" spans="5:5">
      <c r="E301" s="80"/>
    </row>
    <row r="302" spans="5:5">
      <c r="E302" s="80"/>
    </row>
    <row r="303" spans="5:5">
      <c r="E303" s="80"/>
    </row>
    <row r="304" spans="5:5">
      <c r="E304" s="80"/>
    </row>
    <row r="305" spans="5:5">
      <c r="E305" s="80"/>
    </row>
    <row r="306" spans="5:5">
      <c r="E306" s="80"/>
    </row>
    <row r="307" spans="5:5">
      <c r="E307" s="80"/>
    </row>
    <row r="308" spans="5:5">
      <c r="E308" s="80"/>
    </row>
    <row r="309" spans="5:5">
      <c r="E309" s="80"/>
    </row>
    <row r="310" spans="5:5">
      <c r="E310" s="80"/>
    </row>
    <row r="311" spans="5:5">
      <c r="E311" s="80"/>
    </row>
    <row r="312" spans="5:5">
      <c r="E312" s="80"/>
    </row>
    <row r="313" spans="5:5">
      <c r="E313" s="80"/>
    </row>
    <row r="314" spans="5:5">
      <c r="E314" s="80"/>
    </row>
    <row r="315" spans="5:5">
      <c r="E315" s="80"/>
    </row>
    <row r="316" spans="5:5">
      <c r="E316" s="80"/>
    </row>
    <row r="317" spans="5:5">
      <c r="E317" s="80"/>
    </row>
    <row r="318" spans="5:5">
      <c r="E318" s="80"/>
    </row>
    <row r="319" spans="5:5">
      <c r="E319" s="80"/>
    </row>
    <row r="320" spans="5:5">
      <c r="E320" s="80"/>
    </row>
    <row r="321" spans="5:5">
      <c r="E321" s="80"/>
    </row>
    <row r="322" spans="5:5">
      <c r="E322" s="80"/>
    </row>
    <row r="323" spans="5:5">
      <c r="E323" s="80"/>
    </row>
    <row r="324" spans="5:5">
      <c r="E324" s="80"/>
    </row>
    <row r="325" spans="5:5">
      <c r="E325" s="80"/>
    </row>
    <row r="326" spans="5:5">
      <c r="E326" s="80"/>
    </row>
    <row r="327" spans="5:5">
      <c r="E327" s="80"/>
    </row>
    <row r="328" spans="5:5">
      <c r="E328" s="80"/>
    </row>
    <row r="329" spans="5:5">
      <c r="E329" s="80"/>
    </row>
    <row r="330" spans="5:5">
      <c r="E330" s="80"/>
    </row>
    <row r="331" spans="5:5">
      <c r="E331" s="80"/>
    </row>
    <row r="332" spans="5:5">
      <c r="E332" s="80"/>
    </row>
    <row r="333" spans="5:5">
      <c r="E333" s="80"/>
    </row>
    <row r="334" spans="5:5">
      <c r="E334" s="80"/>
    </row>
    <row r="335" spans="5:5">
      <c r="E335" s="80"/>
    </row>
    <row r="336" spans="5:5">
      <c r="E336" s="80"/>
    </row>
    <row r="337" spans="5:5">
      <c r="E337" s="80"/>
    </row>
    <row r="338" spans="5:5">
      <c r="E338" s="80"/>
    </row>
    <row r="339" spans="5:5">
      <c r="E339" s="80"/>
    </row>
    <row r="340" spans="5:5">
      <c r="E340" s="80"/>
    </row>
    <row r="341" spans="5:5">
      <c r="E341" s="80"/>
    </row>
    <row r="342" spans="5:5">
      <c r="E342" s="80"/>
    </row>
    <row r="343" spans="5:5">
      <c r="E343" s="80"/>
    </row>
    <row r="344" spans="5:5">
      <c r="E344" s="80"/>
    </row>
    <row r="345" spans="5:5">
      <c r="E345" s="80"/>
    </row>
    <row r="346" spans="5:5">
      <c r="E346" s="80"/>
    </row>
    <row r="347" spans="5:5">
      <c r="E347" s="80"/>
    </row>
    <row r="348" spans="5:5">
      <c r="E348" s="80"/>
    </row>
    <row r="349" spans="5:5">
      <c r="E349" s="80"/>
    </row>
    <row r="350" spans="5:5">
      <c r="E350" s="80"/>
    </row>
    <row r="351" spans="5:5">
      <c r="E351" s="80"/>
    </row>
    <row r="352" spans="5:5">
      <c r="E352" s="80"/>
    </row>
    <row r="353" spans="5:5">
      <c r="E353" s="80"/>
    </row>
    <row r="354" spans="5:5">
      <c r="E354" s="80"/>
    </row>
    <row r="355" spans="5:5">
      <c r="E355" s="80"/>
    </row>
    <row r="356" spans="5:5">
      <c r="E356" s="80"/>
    </row>
    <row r="357" spans="5:5">
      <c r="E357" s="80"/>
    </row>
    <row r="358" spans="5:5">
      <c r="E358" s="80"/>
    </row>
    <row r="359" spans="5:5">
      <c r="E359" s="80"/>
    </row>
    <row r="360" spans="5:5">
      <c r="E360" s="80"/>
    </row>
    <row r="361" spans="5:5">
      <c r="E361" s="80"/>
    </row>
    <row r="362" spans="5:5">
      <c r="E362" s="80"/>
    </row>
    <row r="363" spans="5:5">
      <c r="E363" s="80"/>
    </row>
    <row r="364" spans="5:5">
      <c r="E364" s="80"/>
    </row>
    <row r="365" spans="5:5">
      <c r="E365" s="80"/>
    </row>
    <row r="366" spans="5:5">
      <c r="E366" s="80"/>
    </row>
    <row r="367" spans="5:5">
      <c r="E367" s="80"/>
    </row>
    <row r="368" spans="5:5">
      <c r="E368" s="80"/>
    </row>
    <row r="369" spans="5:5">
      <c r="E369" s="80"/>
    </row>
    <row r="370" spans="5:5">
      <c r="E370" s="80"/>
    </row>
    <row r="371" spans="5:5">
      <c r="E371" s="80"/>
    </row>
    <row r="372" spans="5:5">
      <c r="E372" s="80"/>
    </row>
    <row r="373" spans="5:5">
      <c r="E373" s="80"/>
    </row>
    <row r="374" spans="5:5">
      <c r="E374" s="80"/>
    </row>
    <row r="375" spans="5:5">
      <c r="E375" s="80"/>
    </row>
    <row r="376" spans="5:5">
      <c r="E376" s="80"/>
    </row>
    <row r="377" spans="5:5">
      <c r="E377" s="80"/>
    </row>
    <row r="378" spans="5:5">
      <c r="E378" s="80"/>
    </row>
    <row r="379" spans="5:5">
      <c r="E379" s="80"/>
    </row>
    <row r="380" spans="5:5">
      <c r="E380" s="80"/>
    </row>
    <row r="381" spans="5:5">
      <c r="E381" s="80"/>
    </row>
  </sheetData>
  <mergeCells count="4">
    <mergeCell ref="A39:D39"/>
    <mergeCell ref="D6:G6"/>
    <mergeCell ref="A5:H5"/>
    <mergeCell ref="F2:H4"/>
  </mergeCells>
  <phoneticPr fontId="0" type="noConversion"/>
  <pageMargins left="0.19685039370078741" right="0.19685039370078741" top="0.59055118110236227" bottom="0.19685039370078741" header="0.31496062992125984" footer="0.31496062992125984"/>
  <pageSetup paperSize="9" scale="8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Д</vt:lpstr>
      <vt:lpstr>Ф</vt:lpstr>
      <vt:lpstr>В</vt:lpstr>
      <vt:lpstr>К</vt:lpstr>
      <vt:lpstr>Т</vt:lpstr>
      <vt:lpstr>Б</vt:lpstr>
      <vt:lpstr>П</vt:lpstr>
      <vt:lpstr>Б!Заголовки_для_печати</vt:lpstr>
      <vt:lpstr>В!Заголовки_для_печати</vt:lpstr>
      <vt:lpstr>Д!Заголовки_для_печати</vt:lpstr>
      <vt:lpstr>Б!Область_печати</vt:lpstr>
      <vt:lpstr>В!Область_печати</vt:lpstr>
      <vt:lpstr>Д!Область_печати</vt:lpstr>
      <vt:lpstr>Т!Область_печати</vt:lpstr>
      <vt:lpstr>Ф!Область_печати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mfu250915</dc:creator>
  <cp:lastModifiedBy>Nataly</cp:lastModifiedBy>
  <cp:lastPrinted>2019-08-12T05:50:10Z</cp:lastPrinted>
  <dcterms:created xsi:type="dcterms:W3CDTF">2018-10-19T05:15:03Z</dcterms:created>
  <dcterms:modified xsi:type="dcterms:W3CDTF">2019-08-13T06:24:11Z</dcterms:modified>
</cp:coreProperties>
</file>